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3410" windowHeight="13605" activeTab="0"/>
  </bookViews>
  <sheets>
    <sheet name="Diagramme" sheetId="1" r:id="rId1"/>
    <sheet name="Ergebnis Bayern" sheetId="2" r:id="rId2"/>
  </sheets>
  <externalReferences>
    <externalReference r:id="rId5"/>
  </externalReference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<sst xmlns="http://schemas.openxmlformats.org/spreadsheetml/2006/main" count="56" uniqueCount="51">
  <si>
    <t>Ziffernkarten</t>
  </si>
  <si>
    <t>Aufgabenbezeichnung</t>
  </si>
  <si>
    <t>Punkte</t>
  </si>
  <si>
    <t>Note</t>
  </si>
  <si>
    <t>Aufgabe</t>
  </si>
  <si>
    <t>Anzahl an Schülern</t>
  </si>
  <si>
    <t>Anteil in %</t>
  </si>
  <si>
    <t>in %</t>
  </si>
  <si>
    <t>Anzahl</t>
  </si>
  <si>
    <t>Notenverteilung</t>
  </si>
  <si>
    <t>Punkteverteilung</t>
  </si>
  <si>
    <t>Notenschnitte im Klassenvergleich</t>
  </si>
  <si>
    <t>Bayern</t>
  </si>
  <si>
    <t>Schule</t>
  </si>
  <si>
    <t>6 a</t>
  </si>
  <si>
    <t>6 b</t>
  </si>
  <si>
    <t>6 c</t>
  </si>
  <si>
    <t>6 d</t>
  </si>
  <si>
    <t>6 e</t>
  </si>
  <si>
    <t>6 f</t>
  </si>
  <si>
    <t>6 g</t>
  </si>
  <si>
    <t>6 h</t>
  </si>
  <si>
    <t>6 i</t>
  </si>
  <si>
    <t>6 j</t>
  </si>
  <si>
    <t>Schnitt</t>
  </si>
  <si>
    <t>Erfolgsquote bei den Aufgaben</t>
  </si>
  <si>
    <t>Bayernweite Punteverteilung</t>
  </si>
  <si>
    <t>Bayernweite Notenverteilung</t>
  </si>
  <si>
    <t>Bayernweite Lösungsquoten nach Aufgaben</t>
  </si>
  <si>
    <t>Bayernvergleich</t>
  </si>
  <si>
    <t>Diagramme Jahrgangsstufentest</t>
  </si>
  <si>
    <t>Schuhgrößen</t>
  </si>
  <si>
    <t>Lutscher</t>
  </si>
  <si>
    <t>Rechenausdruck</t>
  </si>
  <si>
    <t>Quadratische Kärtchen</t>
  </si>
  <si>
    <t>Zahlenfolge</t>
  </si>
  <si>
    <t>Quersumme</t>
  </si>
  <si>
    <t>Holzbausteine</t>
  </si>
  <si>
    <t>Mittagsmenü</t>
  </si>
  <si>
    <t>Bolzplatz</t>
  </si>
  <si>
    <t>Ungleichung</t>
  </si>
  <si>
    <t>Quotient</t>
  </si>
  <si>
    <t>Parallele Geraden</t>
  </si>
  <si>
    <t>Crosstrainer</t>
  </si>
  <si>
    <t>Geldwechsel</t>
  </si>
  <si>
    <t>Zusammengesetzter Körper</t>
  </si>
  <si>
    <t>Zahl nahe 500 000</t>
  </si>
  <si>
    <t>Päckchen</t>
  </si>
  <si>
    <t>Schulweg</t>
  </si>
  <si>
    <t>Teilbarkeit</t>
  </si>
  <si>
    <t>Symmetrische Flaggen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</si>
</sst>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%"/>
    <numFmt numFmtId="169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8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sz val="10"/>
      <color theme="1"/>
      <name val="Arial"/>
      <family val="2"/>
    </font>
    <font>
      <b/>
      <sz val="16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10" fontId="0" fillId="33" borderId="10" xfId="0" applyNumberFormat="1" applyFill="1" applyBorder="1" applyAlignment="1">
      <alignment horizontal="center" vertical="center"/>
    </xf>
    <xf numFmtId="10" fontId="0" fillId="34" borderId="10" xfId="0" applyNumberFormat="1" applyFill="1" applyBorder="1" applyAlignment="1">
      <alignment horizontal="center" vertical="center"/>
    </xf>
    <xf numFmtId="9" fontId="0" fillId="2" borderId="10" xfId="0" applyNumberFormat="1" applyFill="1" applyBorder="1" applyAlignment="1" applyProtection="1">
      <alignment horizontal="center" vertical="center"/>
      <protection locked="0"/>
    </xf>
    <xf numFmtId="9" fontId="0" fillId="35" borderId="10" xfId="0" applyNumberFormat="1" applyFill="1" applyBorder="1" applyAlignment="1" applyProtection="1">
      <alignment horizontal="center" vertical="center"/>
      <protection locked="0"/>
    </xf>
    <xf numFmtId="169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Fill="1" applyAlignment="1">
      <alignment horizontal="center" wrapText="1"/>
    </xf>
    <xf numFmtId="2" fontId="37" fillId="33" borderId="10" xfId="0" applyNumberFormat="1" applyFont="1" applyFill="1" applyBorder="1" applyAlignment="1">
      <alignment horizontal="center" vertical="center"/>
    </xf>
    <xf numFmtId="2" fontId="52" fillId="11" borderId="10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0" fillId="34" borderId="10" xfId="0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26" fillId="4" borderId="10" xfId="0" applyFont="1" applyFill="1" applyBorder="1" applyAlignment="1">
      <alignment horizontal="center" vertical="center"/>
    </xf>
    <xf numFmtId="168" fontId="26" fillId="4" borderId="10" xfId="0" applyNumberFormat="1" applyFont="1" applyFill="1" applyBorder="1" applyAlignment="1">
      <alignment horizontal="center" vertical="center"/>
    </xf>
    <xf numFmtId="0" fontId="37" fillId="36" borderId="10" xfId="0" applyFont="1" applyFill="1" applyBorder="1" applyAlignment="1">
      <alignment horizontal="center" vertical="center" wrapText="1"/>
    </xf>
    <xf numFmtId="0" fontId="37" fillId="36" borderId="10" xfId="0" applyFont="1" applyFill="1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53" fillId="37" borderId="0" xfId="0" applyFont="1" applyFill="1" applyAlignment="1">
      <alignment horizontal="center" vertical="center"/>
    </xf>
    <xf numFmtId="2" fontId="52" fillId="8" borderId="10" xfId="0" applyNumberFormat="1" applyFont="1" applyFill="1" applyBorder="1" applyAlignment="1">
      <alignment horizontal="center"/>
    </xf>
    <xf numFmtId="0" fontId="52" fillId="8" borderId="10" xfId="0" applyFont="1" applyFill="1" applyBorder="1" applyAlignment="1">
      <alignment horizontal="center"/>
    </xf>
    <xf numFmtId="2" fontId="52" fillId="10" borderId="10" xfId="0" applyNumberFormat="1" applyFont="1" applyFill="1" applyBorder="1" applyAlignment="1">
      <alignment horizontal="center"/>
    </xf>
    <xf numFmtId="0" fontId="54" fillId="37" borderId="0" xfId="0" applyFont="1" applyFill="1" applyAlignment="1">
      <alignment horizontal="left" vertical="center"/>
    </xf>
    <xf numFmtId="0" fontId="54" fillId="37" borderId="12" xfId="0" applyFont="1" applyFill="1" applyBorder="1" applyAlignment="1">
      <alignment horizontal="left" vertical="center"/>
    </xf>
    <xf numFmtId="0" fontId="54" fillId="37" borderId="13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center" vertical="center"/>
    </xf>
    <xf numFmtId="18" fontId="0" fillId="34" borderId="10" xfId="0" applyNumberFormat="1" applyFill="1" applyBorder="1" applyAlignment="1">
      <alignment horizontal="center" vertical="center"/>
    </xf>
    <xf numFmtId="0" fontId="55" fillId="34" borderId="14" xfId="0" applyFont="1" applyFill="1" applyBorder="1" applyAlignment="1">
      <alignment horizontal="left" vertical="center"/>
    </xf>
    <xf numFmtId="0" fontId="55" fillId="34" borderId="15" xfId="0" applyFont="1" applyFill="1" applyBorder="1" applyAlignment="1">
      <alignment horizontal="left" vertical="center"/>
    </xf>
    <xf numFmtId="0" fontId="55" fillId="34" borderId="16" xfId="0" applyFont="1" applyFill="1" applyBorder="1" applyAlignment="1">
      <alignment horizontal="left" vertical="center"/>
    </xf>
    <xf numFmtId="0" fontId="55" fillId="33" borderId="14" xfId="0" applyFont="1" applyFill="1" applyBorder="1" applyAlignment="1">
      <alignment horizontal="left" vertical="center"/>
    </xf>
    <xf numFmtId="0" fontId="55" fillId="33" borderId="15" xfId="0" applyFont="1" applyFill="1" applyBorder="1" applyAlignment="1">
      <alignment horizontal="left" vertical="center"/>
    </xf>
    <xf numFmtId="0" fontId="55" fillId="33" borderId="16" xfId="0" applyFont="1" applyFill="1" applyBorder="1" applyAlignment="1">
      <alignment horizontal="left" vertical="center"/>
    </xf>
    <xf numFmtId="0" fontId="56" fillId="37" borderId="0" xfId="0" applyFont="1" applyFill="1" applyAlignment="1">
      <alignment horizontal="center" vertical="center"/>
    </xf>
    <xf numFmtId="0" fontId="37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7425"/>
          <c:w val="0.9335"/>
          <c:h val="0.85475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Diagramme!$B$4:$G$4</c:f>
              <c:numCache/>
            </c:numRef>
          </c:cat>
          <c:val>
            <c:numRef>
              <c:f>Diagramme!$J$5:$O$5</c:f>
              <c:numCache/>
            </c:numRef>
          </c:val>
        </c:ser>
        <c:ser>
          <c:idx val="1"/>
          <c:order val="1"/>
          <c:tx>
            <c:v>Bayern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Diagramme!$B$4:$G$4</c:f>
              <c:numCache/>
            </c:numRef>
          </c:cat>
          <c:val>
            <c:numRef>
              <c:f>'Ergebnis Bayern'!$C$31:$C$36</c:f>
              <c:numCache>
                <c:ptCount val="6"/>
                <c:pt idx="0">
                  <c:v>0.07763069929134911</c:v>
                </c:pt>
                <c:pt idx="1">
                  <c:v>0.20556224094130232</c:v>
                </c:pt>
                <c:pt idx="2">
                  <c:v>0.31512234255916566</c:v>
                </c:pt>
                <c:pt idx="3">
                  <c:v>0.2676026206712127</c:v>
                </c:pt>
                <c:pt idx="4">
                  <c:v>0.11530953336007488</c:v>
                </c:pt>
                <c:pt idx="5">
                  <c:v>0.018772563176895306</c:v>
                </c:pt>
              </c:numCache>
            </c:numRef>
          </c:val>
        </c:ser>
        <c:axId val="31613446"/>
        <c:axId val="16085559"/>
      </c:barChart>
      <c:catAx>
        <c:axId val="31613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Note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085559"/>
        <c:crosses val="autoZero"/>
        <c:auto val="1"/>
        <c:lblOffset val="100"/>
        <c:tickLblSkip val="1"/>
        <c:noMultiLvlLbl val="0"/>
      </c:catAx>
      <c:valAx>
        <c:axId val="16085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Anteil der Schüler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6134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805"/>
          <c:y val="0.01275"/>
          <c:w val="0.187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5"/>
          <c:w val="0.9777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cat>
            <c:strRef>
              <c:f>Diagramme!$A$47:$N$47</c:f>
              <c:strCache/>
            </c:strRef>
          </c:cat>
          <c:val>
            <c:numRef>
              <c:f>Diagramme!$A$48:$N$48</c:f>
              <c:numCache/>
            </c:numRef>
          </c:val>
        </c:ser>
        <c:gapWidth val="30"/>
        <c:axId val="10552304"/>
        <c:axId val="27861873"/>
      </c:barChart>
      <c:catAx>
        <c:axId val="10552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Notenschnitte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861873"/>
        <c:crosses val="autoZero"/>
        <c:auto val="1"/>
        <c:lblOffset val="100"/>
        <c:tickLblSkip val="1"/>
        <c:noMultiLvlLbl val="0"/>
      </c:catAx>
      <c:valAx>
        <c:axId val="27861873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5523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6925"/>
          <c:w val="0.935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'[1]Gesamtübersicht'!$A$10:$A$30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'[1]Gesamtübersicht'!$M$10:$M$31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Bayern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'[1]Gesamtübersicht'!$A$10:$A$30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'Ergebnis Bayern'!$C$4:$C$25</c:f>
              <c:numCache>
                <c:ptCount val="22"/>
                <c:pt idx="0">
                  <c:v>0.0003743816018184249</c:v>
                </c:pt>
                <c:pt idx="1">
                  <c:v>0.0018184249231180639</c:v>
                </c:pt>
                <c:pt idx="2">
                  <c:v>0.006016847172081829</c:v>
                </c:pt>
                <c:pt idx="3">
                  <c:v>0.01056290947987699</c:v>
                </c:pt>
                <c:pt idx="4">
                  <c:v>0.022997726968846104</c:v>
                </c:pt>
                <c:pt idx="5">
                  <c:v>0.03738467709586843</c:v>
                </c:pt>
                <c:pt idx="6">
                  <c:v>0.054927129295360345</c:v>
                </c:pt>
                <c:pt idx="7">
                  <c:v>0.07722957614654366</c:v>
                </c:pt>
                <c:pt idx="8">
                  <c:v>0.08910282123278514</c:v>
                </c:pt>
                <c:pt idx="9">
                  <c:v>0.10127022329188394</c:v>
                </c:pt>
                <c:pt idx="10">
                  <c:v>0.11244818826046263</c:v>
                </c:pt>
                <c:pt idx="11">
                  <c:v>0.10504078085305522</c:v>
                </c:pt>
                <c:pt idx="12">
                  <c:v>0.09763337344564782</c:v>
                </c:pt>
                <c:pt idx="13">
                  <c:v>0.08420911886615857</c:v>
                </c:pt>
                <c:pt idx="14">
                  <c:v>0.07000935954004546</c:v>
                </c:pt>
                <c:pt idx="15">
                  <c:v>0.05134376253509827</c:v>
                </c:pt>
                <c:pt idx="16">
                  <c:v>0.03631501537638722</c:v>
                </c:pt>
                <c:pt idx="17">
                  <c:v>0.02128626821767616</c:v>
                </c:pt>
                <c:pt idx="18">
                  <c:v>0.01227436823104693</c:v>
                </c:pt>
                <c:pt idx="19">
                  <c:v>0.005214600882470918</c:v>
                </c:pt>
                <c:pt idx="20">
                  <c:v>0.001978874181040246</c:v>
                </c:pt>
                <c:pt idx="21">
                  <c:v>0.0005615724027276374</c:v>
                </c:pt>
              </c:numCache>
            </c:numRef>
          </c:val>
        </c:ser>
        <c:gapWidth val="50"/>
        <c:axId val="49430266"/>
        <c:axId val="42219211"/>
      </c:barChart>
      <c:catAx>
        <c:axId val="49430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219211"/>
        <c:crosses val="autoZero"/>
        <c:auto val="1"/>
        <c:lblOffset val="100"/>
        <c:tickLblSkip val="1"/>
        <c:noMultiLvlLbl val="0"/>
      </c:catAx>
      <c:valAx>
        <c:axId val="42219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Anteil der Schüler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4302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805"/>
          <c:y val="0.01425"/>
          <c:w val="0.1875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25"/>
          <c:y val="0.06925"/>
          <c:w val="0.996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'Ergebnis Bayern'!$F$46:$F$66</c:f>
              <c:strCache>
                <c:ptCount val="21"/>
                <c:pt idx="0">
                  <c:v>1 Schuhgrößen</c:v>
                </c:pt>
                <c:pt idx="1">
                  <c:v>2 Lutscher</c:v>
                </c:pt>
                <c:pt idx="2">
                  <c:v>3 Rechenausdruck</c:v>
                </c:pt>
                <c:pt idx="3">
                  <c:v>4 Quadratische Kärtchen</c:v>
                </c:pt>
                <c:pt idx="4">
                  <c:v>5 Zahlenfolge</c:v>
                </c:pt>
                <c:pt idx="5">
                  <c:v>6 Quersumme</c:v>
                </c:pt>
                <c:pt idx="6">
                  <c:v>7 Ziffernkarten</c:v>
                </c:pt>
                <c:pt idx="7">
                  <c:v>8 Holzbausteine</c:v>
                </c:pt>
                <c:pt idx="8">
                  <c:v>9 Mittagsmenü</c:v>
                </c:pt>
                <c:pt idx="9">
                  <c:v>10 Bolzplatz</c:v>
                </c:pt>
                <c:pt idx="10">
                  <c:v>11 Ungleichung</c:v>
                </c:pt>
                <c:pt idx="11">
                  <c:v>12 Quotient</c:v>
                </c:pt>
                <c:pt idx="12">
                  <c:v>13 Parallele Geraden</c:v>
                </c:pt>
                <c:pt idx="13">
                  <c:v>14 Crosstrainer</c:v>
                </c:pt>
                <c:pt idx="14">
                  <c:v>15 Geldwechsel</c:v>
                </c:pt>
                <c:pt idx="15">
                  <c:v>16 Zusammengesetzter Körper</c:v>
                </c:pt>
                <c:pt idx="16">
                  <c:v>17 Zahl nahe 500 000</c:v>
                </c:pt>
                <c:pt idx="17">
                  <c:v>18 Päckchen</c:v>
                </c:pt>
                <c:pt idx="18">
                  <c:v>19 Schulweg</c:v>
                </c:pt>
                <c:pt idx="19">
                  <c:v>20 Teilbarkeit</c:v>
                </c:pt>
                <c:pt idx="20">
                  <c:v>21 Symmetrische Flaggen</c:v>
                </c:pt>
              </c:strCache>
            </c:strRef>
          </c:cat>
          <c:val>
            <c:numRef>
              <c:f>'[1]Gesamtübersicht'!$E$10:$E$30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v>Bayern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'Ergebnis Bayern'!$F$46:$F$66</c:f>
              <c:strCache>
                <c:ptCount val="21"/>
                <c:pt idx="0">
                  <c:v>1 Schuhgrößen</c:v>
                </c:pt>
                <c:pt idx="1">
                  <c:v>2 Lutscher</c:v>
                </c:pt>
                <c:pt idx="2">
                  <c:v>3 Rechenausdruck</c:v>
                </c:pt>
                <c:pt idx="3">
                  <c:v>4 Quadratische Kärtchen</c:v>
                </c:pt>
                <c:pt idx="4">
                  <c:v>5 Zahlenfolge</c:v>
                </c:pt>
                <c:pt idx="5">
                  <c:v>6 Quersumme</c:v>
                </c:pt>
                <c:pt idx="6">
                  <c:v>7 Ziffernkarten</c:v>
                </c:pt>
                <c:pt idx="7">
                  <c:v>8 Holzbausteine</c:v>
                </c:pt>
                <c:pt idx="8">
                  <c:v>9 Mittagsmenü</c:v>
                </c:pt>
                <c:pt idx="9">
                  <c:v>10 Bolzplatz</c:v>
                </c:pt>
                <c:pt idx="10">
                  <c:v>11 Ungleichung</c:v>
                </c:pt>
                <c:pt idx="11">
                  <c:v>12 Quotient</c:v>
                </c:pt>
                <c:pt idx="12">
                  <c:v>13 Parallele Geraden</c:v>
                </c:pt>
                <c:pt idx="13">
                  <c:v>14 Crosstrainer</c:v>
                </c:pt>
                <c:pt idx="14">
                  <c:v>15 Geldwechsel</c:v>
                </c:pt>
                <c:pt idx="15">
                  <c:v>16 Zusammengesetzter Körper</c:v>
                </c:pt>
                <c:pt idx="16">
                  <c:v>17 Zahl nahe 500 000</c:v>
                </c:pt>
                <c:pt idx="17">
                  <c:v>18 Päckchen</c:v>
                </c:pt>
                <c:pt idx="18">
                  <c:v>19 Schulweg</c:v>
                </c:pt>
                <c:pt idx="19">
                  <c:v>20 Teilbarkeit</c:v>
                </c:pt>
                <c:pt idx="20">
                  <c:v>21 Symmetrische Flaggen</c:v>
                </c:pt>
              </c:strCache>
            </c:strRef>
          </c:cat>
          <c:val>
            <c:numRef>
              <c:f>'Ergebnis Bayern'!$E$46:$E$66</c:f>
              <c:numCache>
                <c:ptCount val="21"/>
                <c:pt idx="0">
                  <c:v>0.6922</c:v>
                </c:pt>
                <c:pt idx="1">
                  <c:v>0.5728</c:v>
                </c:pt>
                <c:pt idx="2">
                  <c:v>0.4831</c:v>
                </c:pt>
                <c:pt idx="3">
                  <c:v>0.2527</c:v>
                </c:pt>
                <c:pt idx="4">
                  <c:v>0.3207</c:v>
                </c:pt>
                <c:pt idx="5">
                  <c:v>0.5214</c:v>
                </c:pt>
                <c:pt idx="6">
                  <c:v>0.7761</c:v>
                </c:pt>
                <c:pt idx="7">
                  <c:v>0.6182</c:v>
                </c:pt>
                <c:pt idx="8">
                  <c:v>0.5258</c:v>
                </c:pt>
                <c:pt idx="9">
                  <c:v>0.3769</c:v>
                </c:pt>
                <c:pt idx="10">
                  <c:v>0.3124</c:v>
                </c:pt>
                <c:pt idx="11">
                  <c:v>0.396</c:v>
                </c:pt>
                <c:pt idx="12">
                  <c:v>0.3549</c:v>
                </c:pt>
                <c:pt idx="13">
                  <c:v>0.4553</c:v>
                </c:pt>
                <c:pt idx="14">
                  <c:v>0.4982</c:v>
                </c:pt>
                <c:pt idx="15">
                  <c:v>0.7012</c:v>
                </c:pt>
                <c:pt idx="16">
                  <c:v>0.6043</c:v>
                </c:pt>
                <c:pt idx="17">
                  <c:v>0.2994</c:v>
                </c:pt>
                <c:pt idx="18">
                  <c:v>0.6466</c:v>
                </c:pt>
                <c:pt idx="19">
                  <c:v>0.4749</c:v>
                </c:pt>
                <c:pt idx="20">
                  <c:v>0.5466</c:v>
                </c:pt>
              </c:numCache>
            </c:numRef>
          </c:val>
        </c:ser>
        <c:gapWidth val="50"/>
        <c:axId val="44428580"/>
        <c:axId val="64312901"/>
      </c:barChart>
      <c:catAx>
        <c:axId val="44428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Aufgabe</a:t>
                </a:r>
              </a:p>
            </c:rich>
          </c:tx>
          <c:layout>
            <c:manualLayout>
              <c:xMode val="factor"/>
              <c:yMode val="factor"/>
              <c:x val="-0.086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312901"/>
        <c:crosses val="autoZero"/>
        <c:auto val="1"/>
        <c:lblOffset val="100"/>
        <c:tickLblSkip val="1"/>
        <c:noMultiLvlLbl val="0"/>
      </c:catAx>
      <c:valAx>
        <c:axId val="6431290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4285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935"/>
          <c:y val="0.0165"/>
          <c:w val="0.188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2925"/>
          <c:w val="0.893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tx>
            <c:v>Punkteverteilung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'Ergebnis Bayern'!$A$4:$A$25</c:f>
              <c:numCache/>
            </c:numRef>
          </c:cat>
          <c:val>
            <c:numRef>
              <c:f>'Ergebnis Bayern'!$B$4:$B$25</c:f>
              <c:numCache/>
            </c:numRef>
          </c:val>
        </c:ser>
        <c:overlap val="-25"/>
        <c:axId val="41945198"/>
        <c:axId val="41962463"/>
      </c:barChart>
      <c:catAx>
        <c:axId val="41945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Gesamtpunkte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962463"/>
        <c:crosses val="autoZero"/>
        <c:auto val="1"/>
        <c:lblOffset val="100"/>
        <c:tickLblSkip val="1"/>
        <c:noMultiLvlLbl val="0"/>
      </c:catAx>
      <c:valAx>
        <c:axId val="41962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Anzahl der Schülerinnen und Schüler</a:t>
                </a:r>
              </a:p>
            </c:rich>
          </c:tx>
          <c:layout>
            <c:manualLayout>
              <c:xMode val="factor"/>
              <c:yMode val="factor"/>
              <c:x val="0.014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41945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"/>
          <c:y val="0.03025"/>
          <c:w val="0.892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tx>
            <c:v>Notenverteilung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'Ergebnis Bayern'!$A$31:$A$36</c:f>
              <c:numCache/>
            </c:numRef>
          </c:cat>
          <c:val>
            <c:numRef>
              <c:f>'Ergebnis Bayern'!$B$31:$B$36</c:f>
              <c:numCache/>
            </c:numRef>
          </c:val>
        </c:ser>
        <c:overlap val="-25"/>
        <c:axId val="42117848"/>
        <c:axId val="43516313"/>
      </c:barChart>
      <c:catAx>
        <c:axId val="42117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Note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516313"/>
        <c:crosses val="autoZero"/>
        <c:auto val="1"/>
        <c:lblOffset val="100"/>
        <c:tickLblSkip val="1"/>
        <c:noMultiLvlLbl val="0"/>
      </c:catAx>
      <c:valAx>
        <c:axId val="43516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Anzahl der Schülerinnen und Schüler</a:t>
                </a:r>
              </a:p>
            </c:rich>
          </c:tx>
          <c:layout>
            <c:manualLayout>
              <c:xMode val="factor"/>
              <c:yMode val="factor"/>
              <c:x val="0.014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42117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45"/>
          <c:y val="0.10825"/>
          <c:w val="0.996"/>
          <c:h val="0.88975"/>
        </c:manualLayout>
      </c:layout>
      <c:barChart>
        <c:barDir val="col"/>
        <c:grouping val="clustered"/>
        <c:varyColors val="0"/>
        <c:ser>
          <c:idx val="0"/>
          <c:order val="0"/>
          <c:tx>
            <c:v>Lösungsquoten nach Aufgaben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'Ergebnis Bayern'!$F$46:$F$66</c:f>
              <c:strCache/>
            </c:strRef>
          </c:cat>
          <c:val>
            <c:numRef>
              <c:f>'Ergebnis Bayern'!$E$46:$E$66</c:f>
              <c:numCache/>
            </c:numRef>
          </c:val>
        </c:ser>
        <c:axId val="56102498"/>
        <c:axId val="35160435"/>
      </c:barChart>
      <c:catAx>
        <c:axId val="56102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160435"/>
        <c:crosses val="autoZero"/>
        <c:auto val="1"/>
        <c:lblOffset val="100"/>
        <c:tickLblSkip val="1"/>
        <c:noMultiLvlLbl val="0"/>
      </c:catAx>
      <c:valAx>
        <c:axId val="3516043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024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123825</xdr:rowOff>
    </xdr:from>
    <xdr:to>
      <xdr:col>14</xdr:col>
      <xdr:colOff>381000</xdr:colOff>
      <xdr:row>23</xdr:row>
      <xdr:rowOff>495300</xdr:rowOff>
    </xdr:to>
    <xdr:graphicFrame>
      <xdr:nvGraphicFramePr>
        <xdr:cNvPr id="1" name="Diagramm 4"/>
        <xdr:cNvGraphicFramePr/>
      </xdr:nvGraphicFramePr>
      <xdr:xfrm>
        <a:off x="47625" y="1352550"/>
        <a:ext cx="63341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48</xdr:row>
      <xdr:rowOff>142875</xdr:rowOff>
    </xdr:from>
    <xdr:to>
      <xdr:col>14</xdr:col>
      <xdr:colOff>371475</xdr:colOff>
      <xdr:row>70</xdr:row>
      <xdr:rowOff>66675</xdr:rowOff>
    </xdr:to>
    <xdr:graphicFrame>
      <xdr:nvGraphicFramePr>
        <xdr:cNvPr id="2" name="Diagramm 5"/>
        <xdr:cNvGraphicFramePr/>
      </xdr:nvGraphicFramePr>
      <xdr:xfrm>
        <a:off x="57150" y="10982325"/>
        <a:ext cx="631507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25</xdr:row>
      <xdr:rowOff>85725</xdr:rowOff>
    </xdr:from>
    <xdr:to>
      <xdr:col>14</xdr:col>
      <xdr:colOff>390525</xdr:colOff>
      <xdr:row>43</xdr:row>
      <xdr:rowOff>38100</xdr:rowOff>
    </xdr:to>
    <xdr:graphicFrame>
      <xdr:nvGraphicFramePr>
        <xdr:cNvPr id="3" name="Diagramm 6"/>
        <xdr:cNvGraphicFramePr/>
      </xdr:nvGraphicFramePr>
      <xdr:xfrm>
        <a:off x="57150" y="5762625"/>
        <a:ext cx="6334125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73</xdr:row>
      <xdr:rowOff>180975</xdr:rowOff>
    </xdr:from>
    <xdr:to>
      <xdr:col>14</xdr:col>
      <xdr:colOff>361950</xdr:colOff>
      <xdr:row>95</xdr:row>
      <xdr:rowOff>104775</xdr:rowOff>
    </xdr:to>
    <xdr:graphicFrame>
      <xdr:nvGraphicFramePr>
        <xdr:cNvPr id="4" name="Diagramm 5"/>
        <xdr:cNvGraphicFramePr/>
      </xdr:nvGraphicFramePr>
      <xdr:xfrm>
        <a:off x="47625" y="15840075"/>
        <a:ext cx="631507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</xdr:row>
      <xdr:rowOff>19050</xdr:rowOff>
    </xdr:from>
    <xdr:to>
      <xdr:col>7</xdr:col>
      <xdr:colOff>752475</xdr:colOff>
      <xdr:row>16</xdr:row>
      <xdr:rowOff>38100</xdr:rowOff>
    </xdr:to>
    <xdr:graphicFrame>
      <xdr:nvGraphicFramePr>
        <xdr:cNvPr id="1" name="Diagramm 4"/>
        <xdr:cNvGraphicFramePr/>
      </xdr:nvGraphicFramePr>
      <xdr:xfrm>
        <a:off x="2619375" y="523875"/>
        <a:ext cx="37242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29</xdr:row>
      <xdr:rowOff>0</xdr:rowOff>
    </xdr:from>
    <xdr:to>
      <xdr:col>7</xdr:col>
      <xdr:colOff>704850</xdr:colOff>
      <xdr:row>40</xdr:row>
      <xdr:rowOff>466725</xdr:rowOff>
    </xdr:to>
    <xdr:graphicFrame>
      <xdr:nvGraphicFramePr>
        <xdr:cNvPr id="2" name="Diagramm 7"/>
        <xdr:cNvGraphicFramePr/>
      </xdr:nvGraphicFramePr>
      <xdr:xfrm>
        <a:off x="2600325" y="5962650"/>
        <a:ext cx="36957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66</xdr:row>
      <xdr:rowOff>114300</xdr:rowOff>
    </xdr:from>
    <xdr:to>
      <xdr:col>7</xdr:col>
      <xdr:colOff>733425</xdr:colOff>
      <xdr:row>85</xdr:row>
      <xdr:rowOff>95250</xdr:rowOff>
    </xdr:to>
    <xdr:graphicFrame>
      <xdr:nvGraphicFramePr>
        <xdr:cNvPr id="3" name="Diagramm 8"/>
        <xdr:cNvGraphicFramePr/>
      </xdr:nvGraphicFramePr>
      <xdr:xfrm>
        <a:off x="114300" y="15211425"/>
        <a:ext cx="6210300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&#252;fungen\02%20Jahrgangsstufentest\2012\01%20Auswertung\Auswertungshilfe%20Mathematik\Auswertungshilf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amtübersicht"/>
      <sheetName val="Diagramme"/>
      <sheetName val="6 a"/>
      <sheetName val="6 b"/>
      <sheetName val="6 c"/>
      <sheetName val="6 d"/>
      <sheetName val="6 e"/>
      <sheetName val="6 f"/>
      <sheetName val="6 g"/>
      <sheetName val="6 h"/>
      <sheetName val="6 i"/>
      <sheetName val="6 j"/>
    </sheetNames>
    <sheetDataSet>
      <sheetData sheetId="0">
        <row r="10">
          <cell r="A10">
            <v>1</v>
          </cell>
          <cell r="E10" t="str">
            <v/>
          </cell>
          <cell r="M10" t="str">
            <v/>
          </cell>
        </row>
        <row r="11">
          <cell r="A11">
            <v>2</v>
          </cell>
          <cell r="E11" t="str">
            <v/>
          </cell>
          <cell r="M11" t="str">
            <v/>
          </cell>
        </row>
        <row r="12">
          <cell r="A12">
            <v>3</v>
          </cell>
          <cell r="E12" t="str">
            <v/>
          </cell>
          <cell r="M12" t="str">
            <v/>
          </cell>
        </row>
        <row r="13">
          <cell r="A13">
            <v>4</v>
          </cell>
          <cell r="E13" t="str">
            <v/>
          </cell>
          <cell r="M13" t="str">
            <v/>
          </cell>
        </row>
        <row r="14">
          <cell r="A14">
            <v>5</v>
          </cell>
          <cell r="E14" t="str">
            <v/>
          </cell>
          <cell r="M14" t="str">
            <v/>
          </cell>
        </row>
        <row r="15">
          <cell r="A15">
            <v>6</v>
          </cell>
          <cell r="E15" t="str">
            <v/>
          </cell>
          <cell r="M15" t="str">
            <v/>
          </cell>
        </row>
        <row r="16">
          <cell r="A16">
            <v>7</v>
          </cell>
          <cell r="E16" t="str">
            <v/>
          </cell>
          <cell r="M16" t="str">
            <v/>
          </cell>
        </row>
        <row r="17">
          <cell r="A17">
            <v>8</v>
          </cell>
          <cell r="E17" t="str">
            <v/>
          </cell>
          <cell r="M17" t="str">
            <v/>
          </cell>
        </row>
        <row r="18">
          <cell r="A18">
            <v>9</v>
          </cell>
          <cell r="E18" t="str">
            <v/>
          </cell>
          <cell r="M18" t="str">
            <v/>
          </cell>
        </row>
        <row r="19">
          <cell r="A19">
            <v>10</v>
          </cell>
          <cell r="E19" t="str">
            <v/>
          </cell>
          <cell r="M19" t="str">
            <v/>
          </cell>
        </row>
        <row r="20">
          <cell r="A20">
            <v>11</v>
          </cell>
          <cell r="E20" t="str">
            <v/>
          </cell>
          <cell r="M20" t="str">
            <v/>
          </cell>
        </row>
        <row r="21">
          <cell r="A21">
            <v>12</v>
          </cell>
          <cell r="E21" t="str">
            <v/>
          </cell>
          <cell r="M21" t="str">
            <v/>
          </cell>
        </row>
        <row r="22">
          <cell r="A22">
            <v>13</v>
          </cell>
          <cell r="E22" t="str">
            <v/>
          </cell>
          <cell r="M22" t="str">
            <v/>
          </cell>
        </row>
        <row r="23">
          <cell r="A23">
            <v>14</v>
          </cell>
          <cell r="E23" t="str">
            <v/>
          </cell>
          <cell r="M23" t="str">
            <v/>
          </cell>
        </row>
        <row r="24">
          <cell r="A24">
            <v>15</v>
          </cell>
          <cell r="E24" t="str">
            <v/>
          </cell>
          <cell r="M24" t="str">
            <v/>
          </cell>
        </row>
        <row r="25">
          <cell r="A25">
            <v>16</v>
          </cell>
          <cell r="E25" t="str">
            <v/>
          </cell>
          <cell r="M25" t="str">
            <v/>
          </cell>
        </row>
        <row r="26">
          <cell r="A26">
            <v>17</v>
          </cell>
          <cell r="E26" t="str">
            <v/>
          </cell>
          <cell r="M26" t="str">
            <v/>
          </cell>
        </row>
        <row r="27">
          <cell r="A27">
            <v>18</v>
          </cell>
          <cell r="E27" t="str">
            <v/>
          </cell>
          <cell r="M27" t="str">
            <v/>
          </cell>
        </row>
        <row r="28">
          <cell r="A28">
            <v>19</v>
          </cell>
          <cell r="E28" t="str">
            <v/>
          </cell>
          <cell r="M28" t="str">
            <v/>
          </cell>
        </row>
        <row r="29">
          <cell r="A29">
            <v>20</v>
          </cell>
          <cell r="E29" t="str">
            <v/>
          </cell>
          <cell r="M29" t="str">
            <v/>
          </cell>
        </row>
        <row r="30">
          <cell r="A30">
            <v>21</v>
          </cell>
          <cell r="E30" t="str">
            <v/>
          </cell>
          <cell r="M30" t="str">
            <v/>
          </cell>
        </row>
        <row r="31">
          <cell r="M31" t="str">
            <v/>
          </cell>
        </row>
      </sheetData>
      <sheetData sheetId="1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48">
          <cell r="A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showGridLines="0" showRowColHeaders="0" tabSelected="1" zoomScalePageLayoutView="0" workbookViewId="0" topLeftCell="A1">
      <selection activeCell="Q6" sqref="Q6"/>
    </sheetView>
  </sheetViews>
  <sheetFormatPr defaultColWidth="11.421875" defaultRowHeight="15"/>
  <cols>
    <col min="1" max="15" width="6.421875" style="0" customWidth="1"/>
  </cols>
  <sheetData>
    <row r="1" spans="1:15" ht="24.75" customHeight="1">
      <c r="A1" s="28" t="s">
        <v>30</v>
      </c>
      <c r="B1" s="28"/>
      <c r="C1" s="28"/>
      <c r="D1" s="28"/>
      <c r="E1" s="28"/>
      <c r="F1" s="28"/>
      <c r="G1" s="28"/>
      <c r="H1" s="28"/>
      <c r="I1" s="28" t="s">
        <v>29</v>
      </c>
      <c r="J1" s="28"/>
      <c r="K1" s="28"/>
      <c r="L1" s="28"/>
      <c r="M1" s="28"/>
      <c r="N1" s="28"/>
      <c r="O1" s="28"/>
    </row>
    <row r="2" spans="1:8" ht="22.5" customHeight="1">
      <c r="A2" s="13"/>
      <c r="B2" s="13"/>
      <c r="C2" s="13"/>
      <c r="D2" s="13"/>
      <c r="E2" s="13"/>
      <c r="F2" s="13"/>
      <c r="G2" s="13"/>
      <c r="H2" s="13"/>
    </row>
    <row r="3" spans="1:15" ht="19.5" customHeight="1">
      <c r="A3" s="33" t="s">
        <v>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5" customHeight="1">
      <c r="A4" s="16" t="s">
        <v>3</v>
      </c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I4" s="16" t="s">
        <v>3</v>
      </c>
      <c r="J4" s="16">
        <v>1</v>
      </c>
      <c r="K4" s="16">
        <v>2</v>
      </c>
      <c r="L4" s="16">
        <v>3</v>
      </c>
      <c r="M4" s="16">
        <v>4</v>
      </c>
      <c r="N4" s="16">
        <v>5</v>
      </c>
      <c r="O4" s="16">
        <v>6</v>
      </c>
    </row>
    <row r="5" spans="1:15" ht="15" customHeight="1">
      <c r="A5" s="18" t="s">
        <v>8</v>
      </c>
      <c r="B5" s="22">
        <f>'[1]Diagramme'!B5</f>
        <v>0</v>
      </c>
      <c r="C5" s="22">
        <f>'[1]Diagramme'!C5</f>
        <v>0</v>
      </c>
      <c r="D5" s="22">
        <f>'[1]Diagramme'!D5</f>
        <v>0</v>
      </c>
      <c r="E5" s="22">
        <f>'[1]Diagramme'!E5</f>
        <v>0</v>
      </c>
      <c r="F5" s="22">
        <f>'[1]Diagramme'!F5</f>
        <v>0</v>
      </c>
      <c r="G5" s="22">
        <f>'[1]Diagramme'!G5</f>
        <v>0</v>
      </c>
      <c r="I5" s="18" t="s">
        <v>7</v>
      </c>
      <c r="J5" s="23">
        <f>'[1]Diagramme'!J5</f>
        <v>0</v>
      </c>
      <c r="K5" s="23">
        <f>'[1]Diagramme'!K5</f>
        <v>0</v>
      </c>
      <c r="L5" s="23">
        <f>'[1]Diagramme'!L5</f>
        <v>0</v>
      </c>
      <c r="M5" s="23">
        <f>'[1]Diagramme'!M5</f>
        <v>0</v>
      </c>
      <c r="N5" s="23">
        <f>'[1]Diagramme'!N5</f>
        <v>0</v>
      </c>
      <c r="O5" s="23">
        <f>'[1]Diagramme'!O5</f>
        <v>0</v>
      </c>
    </row>
    <row r="7" ht="19.5" customHeight="1"/>
    <row r="12" ht="15">
      <c r="J12" s="10"/>
    </row>
    <row r="24" ht="56.25" customHeight="1"/>
    <row r="25" spans="1:15" s="11" customFormat="1" ht="19.5" customHeight="1">
      <c r="A25" s="32" t="s">
        <v>10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43" s="12" customFormat="1" ht="73.5" customHeight="1"/>
    <row r="44" ht="13.5" customHeight="1"/>
    <row r="45" spans="1:15" ht="19.5" customHeight="1">
      <c r="A45" s="32" t="s">
        <v>11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7" spans="1:14" ht="15">
      <c r="A47" s="35" t="s">
        <v>12</v>
      </c>
      <c r="B47" s="35"/>
      <c r="C47" s="36" t="s">
        <v>13</v>
      </c>
      <c r="D47" s="36"/>
      <c r="E47" s="17" t="s">
        <v>14</v>
      </c>
      <c r="F47" s="17" t="s">
        <v>15</v>
      </c>
      <c r="G47" s="17" t="s">
        <v>16</v>
      </c>
      <c r="H47" s="17" t="s">
        <v>17</v>
      </c>
      <c r="I47" s="17" t="s">
        <v>18</v>
      </c>
      <c r="J47" s="17" t="s">
        <v>19</v>
      </c>
      <c r="K47" s="17" t="s">
        <v>20</v>
      </c>
      <c r="L47" s="17" t="s">
        <v>21</v>
      </c>
      <c r="M47" s="17" t="s">
        <v>22</v>
      </c>
      <c r="N47" s="17" t="s">
        <v>23</v>
      </c>
    </row>
    <row r="48" spans="1:14" ht="15">
      <c r="A48" s="29">
        <f>'Ergebnis Bayern'!B38</f>
        <v>3.193715737398048</v>
      </c>
      <c r="B48" s="30"/>
      <c r="C48" s="31">
        <f>'[1]Diagramme'!$A$48</f>
      </c>
      <c r="D48" s="31"/>
      <c r="E48" s="15">
        <f>'[1]Diagramme'!C48</f>
      </c>
      <c r="F48" s="15">
        <f>'[1]Diagramme'!D48</f>
      </c>
      <c r="G48" s="15">
        <f>'[1]Diagramme'!E48</f>
      </c>
      <c r="H48" s="15">
        <f>'[1]Diagramme'!F48</f>
      </c>
      <c r="I48" s="15">
        <f>'[1]Diagramme'!G48</f>
      </c>
      <c r="J48" s="15">
        <f>'[1]Diagramme'!H48</f>
      </c>
      <c r="K48" s="15">
        <f>'[1]Diagramme'!I48</f>
      </c>
      <c r="L48" s="15">
        <f>'[1]Diagramme'!J48</f>
      </c>
      <c r="M48" s="15">
        <f>'[1]Diagramme'!K48</f>
      </c>
      <c r="N48" s="15">
        <f>'[1]Diagramme'!L48</f>
      </c>
    </row>
    <row r="73" spans="1:15" s="19" customFormat="1" ht="19.5" customHeight="1">
      <c r="A73" s="32" t="s">
        <v>25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</sheetData>
  <sheetProtection password="C8F0" sheet="1" objects="1" scenarios="1" selectLockedCells="1" selectUnlockedCells="1"/>
  <mergeCells count="10">
    <mergeCell ref="I1:O1"/>
    <mergeCell ref="A48:B48"/>
    <mergeCell ref="C48:D48"/>
    <mergeCell ref="A73:O73"/>
    <mergeCell ref="A25:O25"/>
    <mergeCell ref="A3:O3"/>
    <mergeCell ref="A47:B47"/>
    <mergeCell ref="C47:D47"/>
    <mergeCell ref="A45:O45"/>
    <mergeCell ref="A1:H1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showGridLines="0" zoomScalePageLayoutView="0" workbookViewId="0" topLeftCell="A1">
      <selection activeCell="J40" sqref="J40"/>
    </sheetView>
  </sheetViews>
  <sheetFormatPr defaultColWidth="11.421875" defaultRowHeight="15"/>
  <cols>
    <col min="1" max="3" width="12.7109375" style="0" customWidth="1"/>
  </cols>
  <sheetData>
    <row r="1" spans="1:8" ht="24.75" customHeight="1">
      <c r="A1" s="43" t="s">
        <v>26</v>
      </c>
      <c r="B1" s="43"/>
      <c r="C1" s="43"/>
      <c r="D1" s="43"/>
      <c r="E1" s="43"/>
      <c r="F1" s="43"/>
      <c r="G1" s="43"/>
      <c r="H1" s="43"/>
    </row>
    <row r="2" spans="1:8" ht="15">
      <c r="A2" s="1"/>
      <c r="B2" s="1"/>
      <c r="C2" s="1"/>
      <c r="D2" s="1"/>
      <c r="E2" s="1"/>
      <c r="F2" s="1"/>
      <c r="G2" s="1"/>
      <c r="H2" s="1"/>
    </row>
    <row r="3" spans="1:3" ht="30">
      <c r="A3" s="24" t="s">
        <v>2</v>
      </c>
      <c r="B3" s="24" t="s">
        <v>5</v>
      </c>
      <c r="C3" s="25" t="s">
        <v>6</v>
      </c>
    </row>
    <row r="4" spans="1:3" ht="15">
      <c r="A4" s="2">
        <v>0</v>
      </c>
      <c r="B4" s="26">
        <v>14</v>
      </c>
      <c r="C4" s="6">
        <f>IF(SUM($B$4:$B$25)=0,"",B4/SUM($B$4:$B$25))</f>
        <v>0.0003743816018184249</v>
      </c>
    </row>
    <row r="5" spans="1:3" ht="15">
      <c r="A5" s="3">
        <v>1</v>
      </c>
      <c r="B5" s="27">
        <v>68</v>
      </c>
      <c r="C5" s="7">
        <f aca="true" t="shared" si="0" ref="C5:C25">IF(SUM($B$4:$B$25)=0,"",B5/SUM($B$4:$B$25))</f>
        <v>0.0018184249231180639</v>
      </c>
    </row>
    <row r="6" spans="1:3" ht="15">
      <c r="A6" s="2">
        <v>2</v>
      </c>
      <c r="B6" s="26">
        <v>225</v>
      </c>
      <c r="C6" s="6">
        <f t="shared" si="0"/>
        <v>0.006016847172081829</v>
      </c>
    </row>
    <row r="7" spans="1:3" ht="15">
      <c r="A7" s="3">
        <v>3</v>
      </c>
      <c r="B7" s="27">
        <v>395</v>
      </c>
      <c r="C7" s="7">
        <f t="shared" si="0"/>
        <v>0.01056290947987699</v>
      </c>
    </row>
    <row r="8" spans="1:3" ht="15">
      <c r="A8" s="2">
        <v>4</v>
      </c>
      <c r="B8" s="26">
        <v>860</v>
      </c>
      <c r="C8" s="6">
        <f t="shared" si="0"/>
        <v>0.022997726968846104</v>
      </c>
    </row>
    <row r="9" spans="1:3" ht="15">
      <c r="A9" s="3">
        <v>5</v>
      </c>
      <c r="B9" s="27">
        <v>1398</v>
      </c>
      <c r="C9" s="7">
        <f t="shared" si="0"/>
        <v>0.03738467709586843</v>
      </c>
    </row>
    <row r="10" spans="1:3" ht="15">
      <c r="A10" s="2">
        <v>6</v>
      </c>
      <c r="B10" s="26">
        <v>2054</v>
      </c>
      <c r="C10" s="6">
        <f t="shared" si="0"/>
        <v>0.054927129295360345</v>
      </c>
    </row>
    <row r="11" spans="1:3" ht="15">
      <c r="A11" s="3">
        <v>7</v>
      </c>
      <c r="B11" s="27">
        <v>2888</v>
      </c>
      <c r="C11" s="7">
        <f t="shared" si="0"/>
        <v>0.07722957614654366</v>
      </c>
    </row>
    <row r="12" spans="1:3" ht="15">
      <c r="A12" s="2">
        <v>8</v>
      </c>
      <c r="B12" s="26">
        <v>3332</v>
      </c>
      <c r="C12" s="6">
        <f t="shared" si="0"/>
        <v>0.08910282123278514</v>
      </c>
    </row>
    <row r="13" spans="1:3" ht="15">
      <c r="A13" s="3">
        <v>9</v>
      </c>
      <c r="B13" s="27">
        <v>3787</v>
      </c>
      <c r="C13" s="7">
        <f t="shared" si="0"/>
        <v>0.10127022329188394</v>
      </c>
    </row>
    <row r="14" spans="1:3" ht="15">
      <c r="A14" s="2">
        <v>10</v>
      </c>
      <c r="B14" s="26">
        <v>4205</v>
      </c>
      <c r="C14" s="6">
        <f t="shared" si="0"/>
        <v>0.11244818826046263</v>
      </c>
    </row>
    <row r="15" spans="1:3" ht="15">
      <c r="A15" s="3">
        <v>11</v>
      </c>
      <c r="B15" s="27">
        <v>3928</v>
      </c>
      <c r="C15" s="7">
        <f t="shared" si="0"/>
        <v>0.10504078085305522</v>
      </c>
    </row>
    <row r="16" spans="1:3" ht="15">
      <c r="A16" s="2">
        <v>12</v>
      </c>
      <c r="B16" s="26">
        <v>3651</v>
      </c>
      <c r="C16" s="6">
        <f t="shared" si="0"/>
        <v>0.09763337344564782</v>
      </c>
    </row>
    <row r="17" spans="1:3" ht="15">
      <c r="A17" s="3">
        <v>13</v>
      </c>
      <c r="B17" s="27">
        <v>3149</v>
      </c>
      <c r="C17" s="7">
        <f t="shared" si="0"/>
        <v>0.08420911886615857</v>
      </c>
    </row>
    <row r="18" spans="1:3" ht="15">
      <c r="A18" s="2">
        <v>14</v>
      </c>
      <c r="B18" s="26">
        <v>2618</v>
      </c>
      <c r="C18" s="6">
        <f t="shared" si="0"/>
        <v>0.07000935954004546</v>
      </c>
    </row>
    <row r="19" spans="1:3" ht="15">
      <c r="A19" s="3">
        <v>15</v>
      </c>
      <c r="B19" s="27">
        <v>1920</v>
      </c>
      <c r="C19" s="7">
        <f t="shared" si="0"/>
        <v>0.05134376253509827</v>
      </c>
    </row>
    <row r="20" spans="1:3" ht="15">
      <c r="A20" s="2">
        <v>16</v>
      </c>
      <c r="B20" s="26">
        <v>1358</v>
      </c>
      <c r="C20" s="6">
        <f t="shared" si="0"/>
        <v>0.03631501537638722</v>
      </c>
    </row>
    <row r="21" spans="1:3" ht="15">
      <c r="A21" s="3">
        <v>17</v>
      </c>
      <c r="B21" s="27">
        <v>796</v>
      </c>
      <c r="C21" s="7">
        <f t="shared" si="0"/>
        <v>0.02128626821767616</v>
      </c>
    </row>
    <row r="22" spans="1:3" ht="15">
      <c r="A22" s="2">
        <v>18</v>
      </c>
      <c r="B22" s="26">
        <v>459</v>
      </c>
      <c r="C22" s="6">
        <f t="shared" si="0"/>
        <v>0.01227436823104693</v>
      </c>
    </row>
    <row r="23" spans="1:3" ht="15">
      <c r="A23" s="3">
        <v>19</v>
      </c>
      <c r="B23" s="27">
        <v>195</v>
      </c>
      <c r="C23" s="7">
        <f t="shared" si="0"/>
        <v>0.005214600882470918</v>
      </c>
    </row>
    <row r="24" spans="1:3" ht="15">
      <c r="A24" s="2">
        <v>20</v>
      </c>
      <c r="B24" s="26">
        <v>74</v>
      </c>
      <c r="C24" s="6">
        <f t="shared" si="0"/>
        <v>0.001978874181040246</v>
      </c>
    </row>
    <row r="25" spans="1:3" ht="15">
      <c r="A25" s="3">
        <v>21</v>
      </c>
      <c r="B25" s="27">
        <v>21</v>
      </c>
      <c r="C25" s="7">
        <f t="shared" si="0"/>
        <v>0.0005615724027276374</v>
      </c>
    </row>
    <row r="26" ht="15">
      <c r="B26">
        <f>SUM(B4:B25)</f>
        <v>37395</v>
      </c>
    </row>
    <row r="28" spans="1:8" ht="24.75" customHeight="1">
      <c r="A28" s="43" t="s">
        <v>27</v>
      </c>
      <c r="B28" s="43"/>
      <c r="C28" s="43"/>
      <c r="D28" s="43"/>
      <c r="E28" s="43"/>
      <c r="F28" s="43"/>
      <c r="G28" s="43"/>
      <c r="H28" s="43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3" ht="30">
      <c r="A30" s="24" t="s">
        <v>3</v>
      </c>
      <c r="B30" s="24" t="s">
        <v>5</v>
      </c>
      <c r="C30" s="25" t="s">
        <v>6</v>
      </c>
    </row>
    <row r="31" spans="1:3" ht="15">
      <c r="A31" s="2">
        <v>1</v>
      </c>
      <c r="B31" s="2">
        <f>B25+B24+B23+B22+B21+B20</f>
        <v>2903</v>
      </c>
      <c r="C31" s="6">
        <f aca="true" t="shared" si="1" ref="C31:C36">IF(SUM($B$4:$B$25)=0,"",B31/SUM($B$4:$B$25))</f>
        <v>0.07763069929134911</v>
      </c>
    </row>
    <row r="32" spans="1:3" ht="15">
      <c r="A32" s="3">
        <v>2</v>
      </c>
      <c r="B32" s="3">
        <f>B19+B18+B17</f>
        <v>7687</v>
      </c>
      <c r="C32" s="7">
        <f t="shared" si="1"/>
        <v>0.20556224094130232</v>
      </c>
    </row>
    <row r="33" spans="1:3" ht="15">
      <c r="A33" s="2">
        <v>3</v>
      </c>
      <c r="B33" s="2">
        <f>B16+B15+B14</f>
        <v>11784</v>
      </c>
      <c r="C33" s="6">
        <f t="shared" si="1"/>
        <v>0.31512234255916566</v>
      </c>
    </row>
    <row r="34" spans="1:3" ht="15">
      <c r="A34" s="3">
        <v>4</v>
      </c>
      <c r="B34" s="3">
        <f>B13+B12+B11</f>
        <v>10007</v>
      </c>
      <c r="C34" s="7">
        <f t="shared" si="1"/>
        <v>0.2676026206712127</v>
      </c>
    </row>
    <row r="35" spans="1:3" ht="15">
      <c r="A35" s="2">
        <v>5</v>
      </c>
      <c r="B35" s="2">
        <f>B10+B9+B8</f>
        <v>4312</v>
      </c>
      <c r="C35" s="6">
        <f t="shared" si="1"/>
        <v>0.11530953336007488</v>
      </c>
    </row>
    <row r="36" spans="1:3" ht="15">
      <c r="A36" s="3">
        <v>6</v>
      </c>
      <c r="B36" s="3">
        <f>B7+B6+B5+B4</f>
        <v>702</v>
      </c>
      <c r="C36" s="7">
        <f t="shared" si="1"/>
        <v>0.018772563176895306</v>
      </c>
    </row>
    <row r="37" spans="1:3" ht="15">
      <c r="A37" s="4"/>
      <c r="B37" s="4"/>
      <c r="C37" s="5"/>
    </row>
    <row r="38" spans="1:3" ht="18.75" customHeight="1">
      <c r="A38" s="25" t="s">
        <v>24</v>
      </c>
      <c r="B38" s="14">
        <f>IF(SUM(B4:B25)=0,"",(B31*A31+B32*A32+B33*A33+B34*A34+B35*A35+B36*A36)/SUM(B31:B36))</f>
        <v>3.193715737398048</v>
      </c>
      <c r="C38" s="5"/>
    </row>
    <row r="39" spans="1:3" ht="15">
      <c r="A39" s="4"/>
      <c r="B39" s="4"/>
      <c r="C39" s="5"/>
    </row>
    <row r="40" spans="1:3" ht="15">
      <c r="A40" s="4"/>
      <c r="B40" s="4"/>
      <c r="C40" s="5"/>
    </row>
    <row r="41" spans="1:3" ht="135.75" customHeight="1">
      <c r="A41" s="4"/>
      <c r="B41" s="4"/>
      <c r="C41" s="5"/>
    </row>
    <row r="42" spans="1:3" ht="15">
      <c r="A42" s="4"/>
      <c r="B42" s="4"/>
      <c r="C42" s="5"/>
    </row>
    <row r="43" spans="1:8" s="21" customFormat="1" ht="24.75" customHeight="1">
      <c r="A43" s="43" t="s">
        <v>28</v>
      </c>
      <c r="B43" s="43"/>
      <c r="C43" s="43"/>
      <c r="D43" s="43"/>
      <c r="E43" s="43"/>
      <c r="F43" s="43"/>
      <c r="G43" s="43"/>
      <c r="H43" s="43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6" ht="30" customHeight="1">
      <c r="A45" s="24" t="s">
        <v>4</v>
      </c>
      <c r="B45" s="44" t="s">
        <v>1</v>
      </c>
      <c r="C45" s="44"/>
      <c r="D45" s="44"/>
      <c r="E45" s="25" t="s">
        <v>6</v>
      </c>
      <c r="F45" s="1"/>
    </row>
    <row r="46" spans="1:6" ht="15">
      <c r="A46" s="2">
        <v>1</v>
      </c>
      <c r="B46" s="40" t="s">
        <v>31</v>
      </c>
      <c r="C46" s="41"/>
      <c r="D46" s="42"/>
      <c r="E46" s="8">
        <v>0.6922</v>
      </c>
      <c r="F46" s="21" t="str">
        <f>A46&amp;" "&amp;B46</f>
        <v>1 Schuhgrößen</v>
      </c>
    </row>
    <row r="47" spans="1:6" ht="15">
      <c r="A47" s="20">
        <f>A46+1</f>
        <v>2</v>
      </c>
      <c r="B47" s="37" t="s">
        <v>32</v>
      </c>
      <c r="C47" s="38"/>
      <c r="D47" s="39"/>
      <c r="E47" s="9">
        <v>0.5728</v>
      </c>
      <c r="F47" s="21" t="str">
        <f aca="true" t="shared" si="2" ref="F47:F66">A47&amp;" "&amp;B47</f>
        <v>2 Lutscher</v>
      </c>
    </row>
    <row r="48" spans="1:6" ht="15">
      <c r="A48" s="2">
        <f aca="true" t="shared" si="3" ref="A48:A66">A47+1</f>
        <v>3</v>
      </c>
      <c r="B48" s="40" t="s">
        <v>33</v>
      </c>
      <c r="C48" s="41"/>
      <c r="D48" s="42"/>
      <c r="E48" s="8">
        <v>0.4831</v>
      </c>
      <c r="F48" s="21" t="str">
        <f t="shared" si="2"/>
        <v>3 Rechenausdruck</v>
      </c>
    </row>
    <row r="49" spans="1:6" ht="15">
      <c r="A49" s="20">
        <f t="shared" si="3"/>
        <v>4</v>
      </c>
      <c r="B49" s="37" t="s">
        <v>34</v>
      </c>
      <c r="C49" s="38"/>
      <c r="D49" s="39"/>
      <c r="E49" s="9">
        <v>0.2527</v>
      </c>
      <c r="F49" s="21" t="str">
        <f t="shared" si="2"/>
        <v>4 Quadratische Kärtchen</v>
      </c>
    </row>
    <row r="50" spans="1:6" ht="15">
      <c r="A50" s="2">
        <f t="shared" si="3"/>
        <v>5</v>
      </c>
      <c r="B50" s="40" t="s">
        <v>35</v>
      </c>
      <c r="C50" s="41"/>
      <c r="D50" s="42"/>
      <c r="E50" s="8">
        <v>0.3207</v>
      </c>
      <c r="F50" s="21" t="str">
        <f t="shared" si="2"/>
        <v>5 Zahlenfolge</v>
      </c>
    </row>
    <row r="51" spans="1:6" ht="15">
      <c r="A51" s="20">
        <f t="shared" si="3"/>
        <v>6</v>
      </c>
      <c r="B51" s="37" t="s">
        <v>36</v>
      </c>
      <c r="C51" s="38"/>
      <c r="D51" s="39"/>
      <c r="E51" s="9">
        <v>0.5214</v>
      </c>
      <c r="F51" s="21" t="str">
        <f t="shared" si="2"/>
        <v>6 Quersumme</v>
      </c>
    </row>
    <row r="52" spans="1:6" ht="15">
      <c r="A52" s="2">
        <f t="shared" si="3"/>
        <v>7</v>
      </c>
      <c r="B52" s="40" t="s">
        <v>0</v>
      </c>
      <c r="C52" s="41"/>
      <c r="D52" s="42"/>
      <c r="E52" s="8">
        <v>0.7761</v>
      </c>
      <c r="F52" s="21" t="str">
        <f t="shared" si="2"/>
        <v>7 Ziffernkarten</v>
      </c>
    </row>
    <row r="53" spans="1:6" ht="15">
      <c r="A53" s="20">
        <f t="shared" si="3"/>
        <v>8</v>
      </c>
      <c r="B53" s="37" t="s">
        <v>37</v>
      </c>
      <c r="C53" s="38"/>
      <c r="D53" s="39"/>
      <c r="E53" s="9">
        <v>0.6182</v>
      </c>
      <c r="F53" s="21" t="str">
        <f t="shared" si="2"/>
        <v>8 Holzbausteine</v>
      </c>
    </row>
    <row r="54" spans="1:6" ht="15">
      <c r="A54" s="2">
        <f t="shared" si="3"/>
        <v>9</v>
      </c>
      <c r="B54" s="40" t="s">
        <v>38</v>
      </c>
      <c r="C54" s="41"/>
      <c r="D54" s="42"/>
      <c r="E54" s="8">
        <v>0.5258</v>
      </c>
      <c r="F54" s="21" t="str">
        <f t="shared" si="2"/>
        <v>9 Mittagsmenü</v>
      </c>
    </row>
    <row r="55" spans="1:6" ht="15">
      <c r="A55" s="20">
        <f t="shared" si="3"/>
        <v>10</v>
      </c>
      <c r="B55" s="37" t="s">
        <v>39</v>
      </c>
      <c r="C55" s="38"/>
      <c r="D55" s="39"/>
      <c r="E55" s="9">
        <v>0.3769</v>
      </c>
      <c r="F55" s="21" t="str">
        <f t="shared" si="2"/>
        <v>10 Bolzplatz</v>
      </c>
    </row>
    <row r="56" spans="1:6" ht="15">
      <c r="A56" s="2">
        <f t="shared" si="3"/>
        <v>11</v>
      </c>
      <c r="B56" s="40" t="s">
        <v>40</v>
      </c>
      <c r="C56" s="41"/>
      <c r="D56" s="42"/>
      <c r="E56" s="8">
        <v>0.3124</v>
      </c>
      <c r="F56" s="21" t="str">
        <f t="shared" si="2"/>
        <v>11 Ungleichung</v>
      </c>
    </row>
    <row r="57" spans="1:6" ht="15">
      <c r="A57" s="20">
        <f t="shared" si="3"/>
        <v>12</v>
      </c>
      <c r="B57" s="37" t="s">
        <v>41</v>
      </c>
      <c r="C57" s="38"/>
      <c r="D57" s="39"/>
      <c r="E57" s="9">
        <v>0.396</v>
      </c>
      <c r="F57" s="21" t="str">
        <f t="shared" si="2"/>
        <v>12 Quotient</v>
      </c>
    </row>
    <row r="58" spans="1:6" ht="15">
      <c r="A58" s="2">
        <f t="shared" si="3"/>
        <v>13</v>
      </c>
      <c r="B58" s="40" t="s">
        <v>42</v>
      </c>
      <c r="C58" s="41"/>
      <c r="D58" s="42"/>
      <c r="E58" s="8">
        <v>0.3549</v>
      </c>
      <c r="F58" s="21" t="str">
        <f t="shared" si="2"/>
        <v>13 Parallele Geraden</v>
      </c>
    </row>
    <row r="59" spans="1:6" ht="15">
      <c r="A59" s="20">
        <f t="shared" si="3"/>
        <v>14</v>
      </c>
      <c r="B59" s="37" t="s">
        <v>43</v>
      </c>
      <c r="C59" s="38"/>
      <c r="D59" s="39"/>
      <c r="E59" s="9">
        <v>0.4553</v>
      </c>
      <c r="F59" s="21" t="str">
        <f t="shared" si="2"/>
        <v>14 Crosstrainer</v>
      </c>
    </row>
    <row r="60" spans="1:6" ht="15">
      <c r="A60" s="2">
        <f t="shared" si="3"/>
        <v>15</v>
      </c>
      <c r="B60" s="40" t="s">
        <v>44</v>
      </c>
      <c r="C60" s="41"/>
      <c r="D60" s="42"/>
      <c r="E60" s="8">
        <v>0.4982</v>
      </c>
      <c r="F60" s="21" t="str">
        <f t="shared" si="2"/>
        <v>15 Geldwechsel</v>
      </c>
    </row>
    <row r="61" spans="1:6" ht="15">
      <c r="A61" s="20">
        <f t="shared" si="3"/>
        <v>16</v>
      </c>
      <c r="B61" s="37" t="s">
        <v>45</v>
      </c>
      <c r="C61" s="38"/>
      <c r="D61" s="39"/>
      <c r="E61" s="9">
        <v>0.7012</v>
      </c>
      <c r="F61" s="21" t="str">
        <f t="shared" si="2"/>
        <v>16 Zusammengesetzter Körper</v>
      </c>
    </row>
    <row r="62" spans="1:6" ht="15">
      <c r="A62" s="2">
        <f t="shared" si="3"/>
        <v>17</v>
      </c>
      <c r="B62" s="40" t="s">
        <v>46</v>
      </c>
      <c r="C62" s="41"/>
      <c r="D62" s="42"/>
      <c r="E62" s="8">
        <v>0.6043</v>
      </c>
      <c r="F62" s="21" t="str">
        <f t="shared" si="2"/>
        <v>17 Zahl nahe 500 000</v>
      </c>
    </row>
    <row r="63" spans="1:6" ht="15">
      <c r="A63" s="20">
        <f t="shared" si="3"/>
        <v>18</v>
      </c>
      <c r="B63" s="37" t="s">
        <v>47</v>
      </c>
      <c r="C63" s="38"/>
      <c r="D63" s="39"/>
      <c r="E63" s="9">
        <v>0.2994</v>
      </c>
      <c r="F63" s="21" t="str">
        <f t="shared" si="2"/>
        <v>18 Päckchen</v>
      </c>
    </row>
    <row r="64" spans="1:6" ht="15">
      <c r="A64" s="2">
        <f t="shared" si="3"/>
        <v>19</v>
      </c>
      <c r="B64" s="40" t="s">
        <v>48</v>
      </c>
      <c r="C64" s="41"/>
      <c r="D64" s="42"/>
      <c r="E64" s="8">
        <v>0.6466</v>
      </c>
      <c r="F64" s="21" t="str">
        <f t="shared" si="2"/>
        <v>19 Schulweg</v>
      </c>
    </row>
    <row r="65" spans="1:6" ht="15">
      <c r="A65" s="20">
        <f t="shared" si="3"/>
        <v>20</v>
      </c>
      <c r="B65" s="37" t="s">
        <v>49</v>
      </c>
      <c r="C65" s="38"/>
      <c r="D65" s="39"/>
      <c r="E65" s="9">
        <v>0.4749</v>
      </c>
      <c r="F65" s="21" t="str">
        <f t="shared" si="2"/>
        <v>20 Teilbarkeit</v>
      </c>
    </row>
    <row r="66" spans="1:6" ht="15">
      <c r="A66" s="2">
        <f t="shared" si="3"/>
        <v>21</v>
      </c>
      <c r="B66" s="40" t="s">
        <v>50</v>
      </c>
      <c r="C66" s="41"/>
      <c r="D66" s="42"/>
      <c r="E66" s="8">
        <v>0.5466</v>
      </c>
      <c r="F66" s="21" t="str">
        <f t="shared" si="2"/>
        <v>21 Symmetrische Flaggen</v>
      </c>
    </row>
    <row r="67" spans="1:6" ht="15">
      <c r="A67" s="4"/>
      <c r="B67" s="4"/>
      <c r="C67" s="5"/>
      <c r="F67" s="1"/>
    </row>
  </sheetData>
  <sheetProtection password="C8F0" sheet="1" objects="1" scenarios="1" selectLockedCells="1" selectUnlockedCells="1"/>
  <mergeCells count="25">
    <mergeCell ref="B53:D53"/>
    <mergeCell ref="A1:H1"/>
    <mergeCell ref="A28:H28"/>
    <mergeCell ref="A43:H43"/>
    <mergeCell ref="B45:D45"/>
    <mergeCell ref="B46:D46"/>
    <mergeCell ref="B47:D47"/>
    <mergeCell ref="B54:D54"/>
    <mergeCell ref="B55:D55"/>
    <mergeCell ref="B56:D56"/>
    <mergeCell ref="B57:D57"/>
    <mergeCell ref="B58:D58"/>
    <mergeCell ref="B48:D48"/>
    <mergeCell ref="B49:D49"/>
    <mergeCell ref="B50:D50"/>
    <mergeCell ref="B51:D51"/>
    <mergeCell ref="B52:D52"/>
    <mergeCell ref="B65:D65"/>
    <mergeCell ref="B66:D66"/>
    <mergeCell ref="B59:D59"/>
    <mergeCell ref="B60:D60"/>
    <mergeCell ref="B61:D61"/>
    <mergeCell ref="B62:D62"/>
    <mergeCell ref="B63:D63"/>
    <mergeCell ref="B64:D64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ISB</cp:lastModifiedBy>
  <cp:lastPrinted>2011-08-11T08:37:46Z</cp:lastPrinted>
  <dcterms:created xsi:type="dcterms:W3CDTF">2011-07-11T15:41:21Z</dcterms:created>
  <dcterms:modified xsi:type="dcterms:W3CDTF">2012-12-20T13:55:19Z</dcterms:modified>
  <cp:category/>
  <cp:version/>
  <cp:contentType/>
  <cp:contentStatus/>
</cp:coreProperties>
</file>