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13410" windowHeight="13545" activeTab="0"/>
  </bookViews>
  <sheets>
    <sheet name="Diagramme" sheetId="1" r:id="rId1"/>
    <sheet name="Ergebnis Bayern" sheetId="2" r:id="rId2"/>
  </sheets>
  <externalReferences>
    <externalReference r:id="rId5"/>
    <externalReference r:id="rId6"/>
    <externalReference r:id="rId7"/>
  </externalReference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<sst xmlns="http://schemas.openxmlformats.org/spreadsheetml/2006/main" count="56" uniqueCount="51">
  <si>
    <t>Aufgabenbezeichnung</t>
  </si>
  <si>
    <t>Punkte</t>
  </si>
  <si>
    <t>Note</t>
  </si>
  <si>
    <t>Aufgabe</t>
  </si>
  <si>
    <t>Anzahl an Schülern</t>
  </si>
  <si>
    <t>Anteil in %</t>
  </si>
  <si>
    <t>in %</t>
  </si>
  <si>
    <t>Anzahl</t>
  </si>
  <si>
    <t>Notenverteilung</t>
  </si>
  <si>
    <t>Punkteverteilung</t>
  </si>
  <si>
    <t>Notenschnitte im Klassenvergleich</t>
  </si>
  <si>
    <t>Bayern</t>
  </si>
  <si>
    <t>Schule</t>
  </si>
  <si>
    <t>6 a</t>
  </si>
  <si>
    <t>6 b</t>
  </si>
  <si>
    <t>6 c</t>
  </si>
  <si>
    <t>6 d</t>
  </si>
  <si>
    <t>6 e</t>
  </si>
  <si>
    <t>6 f</t>
  </si>
  <si>
    <t>6 g</t>
  </si>
  <si>
    <t>6 h</t>
  </si>
  <si>
    <t>6 i</t>
  </si>
  <si>
    <t>6 j</t>
  </si>
  <si>
    <t>Schnitt</t>
  </si>
  <si>
    <t>Erfolgsquote bei den Aufgaben</t>
  </si>
  <si>
    <t>Bayernweite Punteverteilung</t>
  </si>
  <si>
    <t>Bayernweite Notenverteilung</t>
  </si>
  <si>
    <t>Bayernweite Lösungsquoten nach Aufgaben</t>
  </si>
  <si>
    <t>Bayernvergleich</t>
  </si>
  <si>
    <t>Diagramme Jahrgangsstufentest</t>
  </si>
  <si>
    <t>Zahlenfolge</t>
  </si>
  <si>
    <t>Würfelnetz</t>
  </si>
  <si>
    <t>Punkt vor Strich</t>
  </si>
  <si>
    <t>Division</t>
  </si>
  <si>
    <t>Legotürme</t>
  </si>
  <si>
    <t>Quiz</t>
  </si>
  <si>
    <t>Wertvergleich</t>
  </si>
  <si>
    <t>LKW Ladung</t>
  </si>
  <si>
    <t>Jumbojet und Auto</t>
  </si>
  <si>
    <t>Text zu Term</t>
  </si>
  <si>
    <t>Kartoffelklöße</t>
  </si>
  <si>
    <t>Zahl für x</t>
  </si>
  <si>
    <t xml:space="preserve">Grundfläche </t>
  </si>
  <si>
    <t>Zwei Symmetrieachsen</t>
  </si>
  <si>
    <t>Spielzeugwürfel</t>
  </si>
  <si>
    <t>Würfel kippen</t>
  </si>
  <si>
    <t>Würfel und Quader</t>
  </si>
  <si>
    <t>Flächengleiche Rechtecke</t>
  </si>
  <si>
    <t>Ziffernkärtchen</t>
  </si>
  <si>
    <t>Spiegelbild</t>
  </si>
  <si>
    <t>Stadionbesuch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</si>
</sst>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%"/>
    <numFmt numFmtId="169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6"/>
      <color indexed="8"/>
      <name val="Arial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b/>
      <sz val="10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10" fontId="0" fillId="33" borderId="10" xfId="0" applyNumberFormat="1" applyFill="1" applyBorder="1" applyAlignment="1">
      <alignment horizontal="center" vertical="center"/>
    </xf>
    <xf numFmtId="10" fontId="0" fillId="34" borderId="10" xfId="0" applyNumberFormat="1" applyFill="1" applyBorder="1" applyAlignment="1">
      <alignment horizontal="center" vertical="center"/>
    </xf>
    <xf numFmtId="9" fontId="0" fillId="2" borderId="10" xfId="0" applyNumberFormat="1" applyFill="1" applyBorder="1" applyAlignment="1" applyProtection="1">
      <alignment horizontal="center" vertical="center"/>
      <protection locked="0"/>
    </xf>
    <xf numFmtId="9" fontId="0" fillId="35" borderId="10" xfId="0" applyNumberFormat="1" applyFill="1" applyBorder="1" applyAlignment="1" applyProtection="1">
      <alignment horizontal="center" vertical="center"/>
      <protection locked="0"/>
    </xf>
    <xf numFmtId="169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Fill="1" applyAlignment="1">
      <alignment horizontal="center" wrapText="1"/>
    </xf>
    <xf numFmtId="2" fontId="38" fillId="33" borderId="10" xfId="0" applyNumberFormat="1" applyFont="1" applyFill="1" applyBorder="1" applyAlignment="1">
      <alignment horizontal="center" vertical="center"/>
    </xf>
    <xf numFmtId="2" fontId="53" fillId="11" borderId="10" xfId="0" applyNumberFormat="1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0" fillId="34" borderId="10" xfId="0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0" fontId="25" fillId="4" borderId="10" xfId="0" applyFont="1" applyFill="1" applyBorder="1" applyAlignment="1">
      <alignment horizontal="center" vertical="center"/>
    </xf>
    <xf numFmtId="168" fontId="25" fillId="4" borderId="10" xfId="0" applyNumberFormat="1" applyFont="1" applyFill="1" applyBorder="1" applyAlignment="1">
      <alignment horizontal="center" vertical="center"/>
    </xf>
    <xf numFmtId="0" fontId="38" fillId="36" borderId="10" xfId="0" applyFont="1" applyFill="1" applyBorder="1" applyAlignment="1">
      <alignment horizontal="center" vertical="center" wrapText="1"/>
    </xf>
    <xf numFmtId="0" fontId="38" fillId="36" borderId="10" xfId="0" applyFont="1" applyFill="1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horizontal="center" vertical="center"/>
      <protection/>
    </xf>
    <xf numFmtId="0" fontId="0" fillId="37" borderId="0" xfId="0" applyFill="1" applyAlignment="1">
      <alignment/>
    </xf>
    <xf numFmtId="0" fontId="54" fillId="37" borderId="11" xfId="0" applyFont="1" applyFill="1" applyBorder="1" applyAlignment="1" applyProtection="1">
      <alignment horizontal="center" wrapText="1"/>
      <protection/>
    </xf>
    <xf numFmtId="0" fontId="55" fillId="38" borderId="0" xfId="0" applyFont="1" applyFill="1" applyAlignment="1">
      <alignment horizontal="center" vertical="center"/>
    </xf>
    <xf numFmtId="2" fontId="53" fillId="8" borderId="10" xfId="0" applyNumberFormat="1" applyFont="1" applyFill="1" applyBorder="1" applyAlignment="1">
      <alignment horizontal="center"/>
    </xf>
    <xf numFmtId="0" fontId="53" fillId="8" borderId="10" xfId="0" applyFont="1" applyFill="1" applyBorder="1" applyAlignment="1">
      <alignment horizontal="center"/>
    </xf>
    <xf numFmtId="2" fontId="53" fillId="10" borderId="10" xfId="0" applyNumberFormat="1" applyFont="1" applyFill="1" applyBorder="1" applyAlignment="1">
      <alignment horizontal="center"/>
    </xf>
    <xf numFmtId="0" fontId="56" fillId="38" borderId="0" xfId="0" applyFont="1" applyFill="1" applyAlignment="1">
      <alignment horizontal="left" vertical="center"/>
    </xf>
    <xf numFmtId="0" fontId="56" fillId="38" borderId="12" xfId="0" applyFont="1" applyFill="1" applyBorder="1" applyAlignment="1">
      <alignment horizontal="left" vertical="center"/>
    </xf>
    <xf numFmtId="0" fontId="56" fillId="38" borderId="13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center" vertical="center"/>
    </xf>
    <xf numFmtId="18" fontId="0" fillId="34" borderId="10" xfId="0" applyNumberFormat="1" applyFill="1" applyBorder="1" applyAlignment="1">
      <alignment horizontal="center" vertical="center"/>
    </xf>
    <xf numFmtId="0" fontId="57" fillId="38" borderId="0" xfId="0" applyFont="1" applyFill="1" applyAlignment="1">
      <alignment horizontal="center" vertical="center"/>
    </xf>
    <xf numFmtId="0" fontId="38" fillId="36" borderId="10" xfId="0" applyFont="1" applyFill="1" applyBorder="1" applyAlignment="1">
      <alignment horizontal="center" vertical="center" wrapText="1"/>
    </xf>
    <xf numFmtId="0" fontId="58" fillId="34" borderId="14" xfId="0" applyFont="1" applyFill="1" applyBorder="1" applyAlignment="1">
      <alignment horizontal="center"/>
    </xf>
    <xf numFmtId="0" fontId="58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58" fillId="34" borderId="15" xfId="0" applyFont="1" applyFill="1" applyBorder="1" applyAlignment="1">
      <alignment horizontal="center"/>
    </xf>
    <xf numFmtId="0" fontId="58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58" fillId="34" borderId="16" xfId="0" applyFont="1" applyFill="1" applyBorder="1" applyAlignment="1">
      <alignment horizontal="center"/>
    </xf>
    <xf numFmtId="0" fontId="58" fillId="33" borderId="16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7425"/>
          <c:w val="0.9335"/>
          <c:h val="0.85475"/>
        </c:manualLayout>
      </c:layout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Diagramme!$B$4:$G$4</c:f>
              <c:numCache/>
            </c:numRef>
          </c:cat>
          <c:val>
            <c:numRef>
              <c:f>Diagramme!$J$5:$O$5</c:f>
              <c:numCache/>
            </c:numRef>
          </c:val>
        </c:ser>
        <c:ser>
          <c:idx val="1"/>
          <c:order val="1"/>
          <c:tx>
            <c:v>Bayern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Diagramme!$B$4:$G$4</c:f>
              <c:numCache/>
            </c:numRef>
          </c:cat>
          <c:val>
            <c:numRef>
              <c:f>'Ergebnis Bayern'!$C$31:$C$36</c:f>
              <c:numCache>
                <c:ptCount val="6"/>
                <c:pt idx="0">
                  <c:v>0.18153449155339516</c:v>
                </c:pt>
                <c:pt idx="1">
                  <c:v>0.2903651693821826</c:v>
                </c:pt>
                <c:pt idx="2">
                  <c:v>0.3116692171512587</c:v>
                </c:pt>
                <c:pt idx="3">
                  <c:v>0.17220271851651814</c:v>
                </c:pt>
                <c:pt idx="4">
                  <c:v>0.041797941608905695</c:v>
                </c:pt>
                <c:pt idx="5">
                  <c:v>0.0024304617877396704</c:v>
                </c:pt>
              </c:numCache>
            </c:numRef>
          </c:val>
        </c:ser>
        <c:axId val="26499780"/>
        <c:axId val="37171429"/>
      </c:barChart>
      <c:catAx>
        <c:axId val="26499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Note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171429"/>
        <c:crosses val="autoZero"/>
        <c:auto val="1"/>
        <c:lblOffset val="100"/>
        <c:tickLblSkip val="1"/>
        <c:noMultiLvlLbl val="0"/>
      </c:catAx>
      <c:valAx>
        <c:axId val="37171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Anteil der Schüler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4997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805"/>
          <c:y val="0.01275"/>
          <c:w val="0.187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55"/>
          <c:w val="0.9777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cat>
            <c:strRef>
              <c:f>Diagramme!$A$47:$N$47</c:f>
              <c:strCache/>
            </c:strRef>
          </c:cat>
          <c:val>
            <c:numRef>
              <c:f>Diagramme!$A$48:$N$48</c:f>
              <c:numCache/>
            </c:numRef>
          </c:val>
        </c:ser>
        <c:gapWidth val="30"/>
        <c:axId val="66107406"/>
        <c:axId val="58095743"/>
      </c:barChart>
      <c:catAx>
        <c:axId val="66107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Notenschnitte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095743"/>
        <c:crosses val="autoZero"/>
        <c:auto val="1"/>
        <c:lblOffset val="100"/>
        <c:tickLblSkip val="1"/>
        <c:noMultiLvlLbl val="0"/>
      </c:catAx>
      <c:valAx>
        <c:axId val="58095743"/>
        <c:scaling>
          <c:orientation val="minMax"/>
          <c:max val="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1074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06925"/>
          <c:w val="0.935"/>
          <c:h val="0.8645"/>
        </c:manualLayout>
      </c:layout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'Ergebnis Bayern'!$A$4:$A$25</c:f>
              <c:numCach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'[1]Gesamtübersicht'!$N$10:$N$31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Bayern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'Ergebnis Bayern'!$A$4:$A$25</c:f>
              <c:numCach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'Ergebnis Bayern'!$C$4:$C$25</c:f>
              <c:numCache>
                <c:ptCount val="22"/>
                <c:pt idx="0">
                  <c:v>6.001140216641162E-05</c:v>
                </c:pt>
                <c:pt idx="1">
                  <c:v>6.001140216641162E-05</c:v>
                </c:pt>
                <c:pt idx="2">
                  <c:v>0.0005701083205809104</c:v>
                </c:pt>
                <c:pt idx="3">
                  <c:v>0.001740330662825937</c:v>
                </c:pt>
                <c:pt idx="4">
                  <c:v>0.005581060401476281</c:v>
                </c:pt>
                <c:pt idx="5">
                  <c:v>0.013292525579860173</c:v>
                </c:pt>
                <c:pt idx="6">
                  <c:v>0.022924355627569237</c:v>
                </c:pt>
                <c:pt idx="7">
                  <c:v>0.03897740570708435</c:v>
                </c:pt>
                <c:pt idx="8">
                  <c:v>0.05770096318300477</c:v>
                </c:pt>
                <c:pt idx="9">
                  <c:v>0.07552434962642902</c:v>
                </c:pt>
                <c:pt idx="10">
                  <c:v>0.09706844300417079</c:v>
                </c:pt>
                <c:pt idx="11">
                  <c:v>0.10598013622588291</c:v>
                </c:pt>
                <c:pt idx="12">
                  <c:v>0.10862063792120503</c:v>
                </c:pt>
                <c:pt idx="13">
                  <c:v>0.10892069493203708</c:v>
                </c:pt>
                <c:pt idx="14">
                  <c:v>0.09892879647132956</c:v>
                </c:pt>
                <c:pt idx="15">
                  <c:v>0.08251567797881597</c:v>
                </c:pt>
                <c:pt idx="16">
                  <c:v>0.07012332343145197</c:v>
                </c:pt>
                <c:pt idx="17">
                  <c:v>0.04791910462987968</c:v>
                </c:pt>
                <c:pt idx="18">
                  <c:v>0.033126293995859216</c:v>
                </c:pt>
                <c:pt idx="19">
                  <c:v>0.018423500465088366</c:v>
                </c:pt>
                <c:pt idx="20">
                  <c:v>0.008971704623878536</c:v>
                </c:pt>
                <c:pt idx="21">
                  <c:v>0.002970564407237375</c:v>
                </c:pt>
              </c:numCache>
            </c:numRef>
          </c:val>
        </c:ser>
        <c:gapWidth val="50"/>
        <c:axId val="53099640"/>
        <c:axId val="8134713"/>
      </c:barChart>
      <c:catAx>
        <c:axId val="53099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134713"/>
        <c:crosses val="autoZero"/>
        <c:auto val="1"/>
        <c:lblOffset val="100"/>
        <c:tickLblSkip val="1"/>
        <c:noMultiLvlLbl val="0"/>
      </c:catAx>
      <c:valAx>
        <c:axId val="8134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Anteil der Schüler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0996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805"/>
          <c:y val="0.01425"/>
          <c:w val="0.1875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725"/>
          <c:y val="0.06925"/>
          <c:w val="0.999"/>
          <c:h val="0.86425"/>
        </c:manualLayout>
      </c:layout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'Ergebnis Bayern'!$F$46:$F$66</c:f>
              <c:strCache>
                <c:ptCount val="21"/>
                <c:pt idx="0">
                  <c:v>1 Punkt vor Strich</c:v>
                </c:pt>
                <c:pt idx="1">
                  <c:v>2 Division</c:v>
                </c:pt>
                <c:pt idx="2">
                  <c:v>3 Legotürme</c:v>
                </c:pt>
                <c:pt idx="3">
                  <c:v>4 Quiz</c:v>
                </c:pt>
                <c:pt idx="4">
                  <c:v>5 Wertvergleich</c:v>
                </c:pt>
                <c:pt idx="5">
                  <c:v>6 LKW Ladung</c:v>
                </c:pt>
                <c:pt idx="6">
                  <c:v>7 Jumbojet und Auto</c:v>
                </c:pt>
                <c:pt idx="7">
                  <c:v>8 Text zu Term</c:v>
                </c:pt>
                <c:pt idx="8">
                  <c:v>9 Kartoffelklöße</c:v>
                </c:pt>
                <c:pt idx="9">
                  <c:v>10 Zahlenfolge</c:v>
                </c:pt>
                <c:pt idx="10">
                  <c:v>11 Zahl für x</c:v>
                </c:pt>
                <c:pt idx="11">
                  <c:v>12 Grundfläche </c:v>
                </c:pt>
                <c:pt idx="12">
                  <c:v>13 Zwei Symmetrieachsen</c:v>
                </c:pt>
                <c:pt idx="13">
                  <c:v>14 Spielzeugwürfel</c:v>
                </c:pt>
                <c:pt idx="14">
                  <c:v>15 Würfel kippen</c:v>
                </c:pt>
                <c:pt idx="15">
                  <c:v>16 Würfel und Quader</c:v>
                </c:pt>
                <c:pt idx="16">
                  <c:v>17 Flächengleiche Rechtecke</c:v>
                </c:pt>
                <c:pt idx="17">
                  <c:v>18 Ziffernkärtchen</c:v>
                </c:pt>
                <c:pt idx="18">
                  <c:v>19 Spiegelbild</c:v>
                </c:pt>
                <c:pt idx="20">
                  <c:v>21 Stadionbesuch</c:v>
                </c:pt>
              </c:strCache>
            </c:strRef>
          </c:cat>
          <c:val>
            <c:numRef>
              <c:f>'[1]Gesamtübersicht'!$F$10:$F$30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v>Bayern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'Ergebnis Bayern'!$F$46:$F$66</c:f>
              <c:strCache>
                <c:ptCount val="21"/>
                <c:pt idx="0">
                  <c:v>1 Punkt vor Strich</c:v>
                </c:pt>
                <c:pt idx="1">
                  <c:v>2 Division</c:v>
                </c:pt>
                <c:pt idx="2">
                  <c:v>3 Legotürme</c:v>
                </c:pt>
                <c:pt idx="3">
                  <c:v>4 Quiz</c:v>
                </c:pt>
                <c:pt idx="4">
                  <c:v>5 Wertvergleich</c:v>
                </c:pt>
                <c:pt idx="5">
                  <c:v>6 LKW Ladung</c:v>
                </c:pt>
                <c:pt idx="6">
                  <c:v>7 Jumbojet und Auto</c:v>
                </c:pt>
                <c:pt idx="7">
                  <c:v>8 Text zu Term</c:v>
                </c:pt>
                <c:pt idx="8">
                  <c:v>9 Kartoffelklöße</c:v>
                </c:pt>
                <c:pt idx="9">
                  <c:v>10 Zahlenfolge</c:v>
                </c:pt>
                <c:pt idx="10">
                  <c:v>11 Zahl für x</c:v>
                </c:pt>
                <c:pt idx="11">
                  <c:v>12 Grundfläche </c:v>
                </c:pt>
                <c:pt idx="12">
                  <c:v>13 Zwei Symmetrieachsen</c:v>
                </c:pt>
                <c:pt idx="13">
                  <c:v>14 Spielzeugwürfel</c:v>
                </c:pt>
                <c:pt idx="14">
                  <c:v>15 Würfel kippen</c:v>
                </c:pt>
                <c:pt idx="15">
                  <c:v>16 Würfel und Quader</c:v>
                </c:pt>
                <c:pt idx="16">
                  <c:v>17 Flächengleiche Rechtecke</c:v>
                </c:pt>
                <c:pt idx="17">
                  <c:v>18 Ziffernkärtchen</c:v>
                </c:pt>
                <c:pt idx="18">
                  <c:v>19 Spiegelbild</c:v>
                </c:pt>
                <c:pt idx="20">
                  <c:v>21 Stadionbesuch</c:v>
                </c:pt>
              </c:strCache>
            </c:strRef>
          </c:cat>
          <c:val>
            <c:numRef>
              <c:f>'Ergebnis Bayern'!$E$46:$E$66</c:f>
              <c:numCache>
                <c:ptCount val="21"/>
                <c:pt idx="0">
                  <c:v>0.83</c:v>
                </c:pt>
                <c:pt idx="1">
                  <c:v>0.66</c:v>
                </c:pt>
                <c:pt idx="2">
                  <c:v>0.69</c:v>
                </c:pt>
                <c:pt idx="3">
                  <c:v>0.5</c:v>
                </c:pt>
                <c:pt idx="4">
                  <c:v>0.73</c:v>
                </c:pt>
                <c:pt idx="5">
                  <c:v>0.35</c:v>
                </c:pt>
                <c:pt idx="6">
                  <c:v>0.63</c:v>
                </c:pt>
                <c:pt idx="7">
                  <c:v>0.52</c:v>
                </c:pt>
                <c:pt idx="8">
                  <c:v>0.74</c:v>
                </c:pt>
                <c:pt idx="9">
                  <c:v>0.69</c:v>
                </c:pt>
                <c:pt idx="10">
                  <c:v>0.52</c:v>
                </c:pt>
                <c:pt idx="11">
                  <c:v>0.54</c:v>
                </c:pt>
                <c:pt idx="12">
                  <c:v>0.63</c:v>
                </c:pt>
                <c:pt idx="13">
                  <c:v>0.57</c:v>
                </c:pt>
                <c:pt idx="14">
                  <c:v>0.67</c:v>
                </c:pt>
                <c:pt idx="15">
                  <c:v>0.27</c:v>
                </c:pt>
                <c:pt idx="16">
                  <c:v>0.23</c:v>
                </c:pt>
                <c:pt idx="17">
                  <c:v>0.43</c:v>
                </c:pt>
                <c:pt idx="18">
                  <c:v>0.82</c:v>
                </c:pt>
                <c:pt idx="19">
                  <c:v>0.8</c:v>
                </c:pt>
                <c:pt idx="20">
                  <c:v>0.43</c:v>
                </c:pt>
              </c:numCache>
            </c:numRef>
          </c:val>
        </c:ser>
        <c:gapWidth val="50"/>
        <c:axId val="6103554"/>
        <c:axId val="54931987"/>
      </c:barChart>
      <c:catAx>
        <c:axId val="6103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Aufgabe</a:t>
                </a:r>
              </a:p>
            </c:rich>
          </c:tx>
          <c:layout>
            <c:manualLayout>
              <c:xMode val="factor"/>
              <c:yMode val="factor"/>
              <c:x val="-0.08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931987"/>
        <c:crosses val="autoZero"/>
        <c:auto val="1"/>
        <c:lblOffset val="100"/>
        <c:tickLblSkip val="1"/>
        <c:noMultiLvlLbl val="0"/>
      </c:catAx>
      <c:valAx>
        <c:axId val="5493198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035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935"/>
          <c:y val="0.0165"/>
          <c:w val="0.188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2925"/>
          <c:w val="0.8935"/>
          <c:h val="0.875"/>
        </c:manualLayout>
      </c:layout>
      <c:barChart>
        <c:barDir val="col"/>
        <c:grouping val="clustered"/>
        <c:varyColors val="0"/>
        <c:ser>
          <c:idx val="0"/>
          <c:order val="0"/>
          <c:tx>
            <c:v>Punkteverteilung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'Ergebnis Bayern'!$A$4:$A$25</c:f>
              <c:numCache/>
            </c:numRef>
          </c:cat>
          <c:val>
            <c:numRef>
              <c:f>'Ergebnis Bayern'!$B$4:$B$25</c:f>
              <c:numCache/>
            </c:numRef>
          </c:val>
        </c:ser>
        <c:overlap val="-25"/>
        <c:axId val="24625836"/>
        <c:axId val="20305933"/>
      </c:barChart>
      <c:catAx>
        <c:axId val="24625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Gesamtpunkte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305933"/>
        <c:crosses val="autoZero"/>
        <c:auto val="1"/>
        <c:lblOffset val="100"/>
        <c:tickLblSkip val="1"/>
        <c:noMultiLvlLbl val="0"/>
      </c:catAx>
      <c:valAx>
        <c:axId val="20305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Anzahl der Schülerinnen und Schüler</a:t>
                </a:r>
              </a:p>
            </c:rich>
          </c:tx>
          <c:layout>
            <c:manualLayout>
              <c:xMode val="factor"/>
              <c:yMode val="factor"/>
              <c:x val="0.014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246258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"/>
          <c:y val="0.03025"/>
          <c:w val="0.8925"/>
          <c:h val="0.8715"/>
        </c:manualLayout>
      </c:layout>
      <c:barChart>
        <c:barDir val="col"/>
        <c:grouping val="clustered"/>
        <c:varyColors val="0"/>
        <c:ser>
          <c:idx val="0"/>
          <c:order val="0"/>
          <c:tx>
            <c:v>Notenverteilung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'Ergebnis Bayern'!$A$31:$A$36</c:f>
              <c:numCache/>
            </c:numRef>
          </c:cat>
          <c:val>
            <c:numRef>
              <c:f>'Ergebnis Bayern'!$B$31:$B$36</c:f>
              <c:numCache/>
            </c:numRef>
          </c:val>
        </c:ser>
        <c:overlap val="-25"/>
        <c:axId val="48535670"/>
        <c:axId val="34167847"/>
      </c:barChart>
      <c:catAx>
        <c:axId val="48535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Note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167847"/>
        <c:crosses val="autoZero"/>
        <c:auto val="1"/>
        <c:lblOffset val="100"/>
        <c:tickLblSkip val="1"/>
        <c:noMultiLvlLbl val="0"/>
      </c:catAx>
      <c:valAx>
        <c:axId val="34167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Anzahl der Schülerinnen und Schüler</a:t>
                </a:r>
              </a:p>
            </c:rich>
          </c:tx>
          <c:layout>
            <c:manualLayout>
              <c:xMode val="factor"/>
              <c:yMode val="factor"/>
              <c:x val="0.014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485356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6"/>
          <c:y val="0.08175"/>
          <c:w val="0.99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v>Lösungsquoten nach Aufgaben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'Ergebnis Bayern'!$B$46:$D$66</c:f>
              <c:multiLvlStrCache/>
            </c:multiLvlStrRef>
          </c:cat>
          <c:val>
            <c:numRef>
              <c:f>'Ergebnis Bayern'!$E$46:$E$66</c:f>
              <c:numCache/>
            </c:numRef>
          </c:val>
        </c:ser>
        <c:axId val="39075168"/>
        <c:axId val="16132193"/>
      </c:barChart>
      <c:catAx>
        <c:axId val="3907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132193"/>
        <c:crosses val="autoZero"/>
        <c:auto val="1"/>
        <c:lblOffset val="100"/>
        <c:tickLblSkip val="1"/>
        <c:noMultiLvlLbl val="0"/>
      </c:catAx>
      <c:valAx>
        <c:axId val="1613219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751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123825</xdr:rowOff>
    </xdr:from>
    <xdr:to>
      <xdr:col>14</xdr:col>
      <xdr:colOff>381000</xdr:colOff>
      <xdr:row>23</xdr:row>
      <xdr:rowOff>495300</xdr:rowOff>
    </xdr:to>
    <xdr:graphicFrame>
      <xdr:nvGraphicFramePr>
        <xdr:cNvPr id="1" name="Diagramm 4"/>
        <xdr:cNvGraphicFramePr/>
      </xdr:nvGraphicFramePr>
      <xdr:xfrm>
        <a:off x="47625" y="1352550"/>
        <a:ext cx="63341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48</xdr:row>
      <xdr:rowOff>142875</xdr:rowOff>
    </xdr:from>
    <xdr:to>
      <xdr:col>14</xdr:col>
      <xdr:colOff>371475</xdr:colOff>
      <xdr:row>70</xdr:row>
      <xdr:rowOff>66675</xdr:rowOff>
    </xdr:to>
    <xdr:graphicFrame>
      <xdr:nvGraphicFramePr>
        <xdr:cNvPr id="2" name="Diagramm 5"/>
        <xdr:cNvGraphicFramePr/>
      </xdr:nvGraphicFramePr>
      <xdr:xfrm>
        <a:off x="57150" y="10982325"/>
        <a:ext cx="6315075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25</xdr:row>
      <xdr:rowOff>85725</xdr:rowOff>
    </xdr:from>
    <xdr:to>
      <xdr:col>14</xdr:col>
      <xdr:colOff>390525</xdr:colOff>
      <xdr:row>43</xdr:row>
      <xdr:rowOff>38100</xdr:rowOff>
    </xdr:to>
    <xdr:graphicFrame>
      <xdr:nvGraphicFramePr>
        <xdr:cNvPr id="3" name="Diagramm 6"/>
        <xdr:cNvGraphicFramePr/>
      </xdr:nvGraphicFramePr>
      <xdr:xfrm>
        <a:off x="57150" y="5762625"/>
        <a:ext cx="6334125" cy="4124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73</xdr:row>
      <xdr:rowOff>180975</xdr:rowOff>
    </xdr:from>
    <xdr:to>
      <xdr:col>14</xdr:col>
      <xdr:colOff>361950</xdr:colOff>
      <xdr:row>95</xdr:row>
      <xdr:rowOff>104775</xdr:rowOff>
    </xdr:to>
    <xdr:graphicFrame>
      <xdr:nvGraphicFramePr>
        <xdr:cNvPr id="4" name="Diagramm 5"/>
        <xdr:cNvGraphicFramePr/>
      </xdr:nvGraphicFramePr>
      <xdr:xfrm>
        <a:off x="47625" y="15840075"/>
        <a:ext cx="631507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2</xdr:row>
      <xdr:rowOff>19050</xdr:rowOff>
    </xdr:from>
    <xdr:to>
      <xdr:col>7</xdr:col>
      <xdr:colOff>752475</xdr:colOff>
      <xdr:row>16</xdr:row>
      <xdr:rowOff>38100</xdr:rowOff>
    </xdr:to>
    <xdr:graphicFrame>
      <xdr:nvGraphicFramePr>
        <xdr:cNvPr id="1" name="Diagramm 4"/>
        <xdr:cNvGraphicFramePr/>
      </xdr:nvGraphicFramePr>
      <xdr:xfrm>
        <a:off x="2619375" y="523875"/>
        <a:ext cx="37242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</xdr:colOff>
      <xdr:row>29</xdr:row>
      <xdr:rowOff>0</xdr:rowOff>
    </xdr:from>
    <xdr:to>
      <xdr:col>7</xdr:col>
      <xdr:colOff>704850</xdr:colOff>
      <xdr:row>40</xdr:row>
      <xdr:rowOff>466725</xdr:rowOff>
    </xdr:to>
    <xdr:graphicFrame>
      <xdr:nvGraphicFramePr>
        <xdr:cNvPr id="2" name="Diagramm 7"/>
        <xdr:cNvGraphicFramePr/>
      </xdr:nvGraphicFramePr>
      <xdr:xfrm>
        <a:off x="2600325" y="5962650"/>
        <a:ext cx="36957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66</xdr:row>
      <xdr:rowOff>114300</xdr:rowOff>
    </xdr:from>
    <xdr:to>
      <xdr:col>7</xdr:col>
      <xdr:colOff>733425</xdr:colOff>
      <xdr:row>85</xdr:row>
      <xdr:rowOff>95250</xdr:rowOff>
    </xdr:to>
    <xdr:graphicFrame>
      <xdr:nvGraphicFramePr>
        <xdr:cNvPr id="3" name="Diagramm 8"/>
        <xdr:cNvGraphicFramePr/>
      </xdr:nvGraphicFramePr>
      <xdr:xfrm>
        <a:off x="114300" y="15211425"/>
        <a:ext cx="6210300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S\05%20Pr&#252;fungen\02%20Jahrgangsstufentest\2015\Auswertungsergebnisse\Auswertungshilfe_Mathemati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uswertung_Mathematik_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S\05%20Pr&#252;fungen\02%20Jahrgangsstufentest\2016\Auswertungshilfen\auswertungshilfe_mathematik\Auswertungshilfe_Mathemati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samtübersicht"/>
      <sheetName val="Diagramme"/>
      <sheetName val="6 a"/>
      <sheetName val="6 b"/>
      <sheetName val="6 c"/>
      <sheetName val="6 d"/>
      <sheetName val="6 e"/>
      <sheetName val="6 f"/>
      <sheetName val="6 g"/>
      <sheetName val="6 h"/>
      <sheetName val="6 i"/>
      <sheetName val="6 j"/>
    </sheetNames>
    <sheetDataSet>
      <sheetData sheetId="0">
        <row r="10">
          <cell r="F10" t="str">
            <v/>
          </cell>
          <cell r="N10" t="str">
            <v/>
          </cell>
        </row>
        <row r="11">
          <cell r="F11" t="str">
            <v/>
          </cell>
          <cell r="N11" t="str">
            <v/>
          </cell>
        </row>
        <row r="12">
          <cell r="F12" t="str">
            <v/>
          </cell>
          <cell r="N12" t="str">
            <v/>
          </cell>
        </row>
        <row r="13">
          <cell r="F13" t="str">
            <v/>
          </cell>
          <cell r="N13" t="str">
            <v/>
          </cell>
        </row>
        <row r="14">
          <cell r="F14" t="str">
            <v/>
          </cell>
          <cell r="N14" t="str">
            <v/>
          </cell>
        </row>
        <row r="15">
          <cell r="F15" t="str">
            <v/>
          </cell>
          <cell r="N15" t="str">
            <v/>
          </cell>
        </row>
        <row r="16">
          <cell r="F16" t="str">
            <v/>
          </cell>
          <cell r="N16" t="str">
            <v/>
          </cell>
        </row>
        <row r="17">
          <cell r="F17" t="str">
            <v/>
          </cell>
          <cell r="N17" t="str">
            <v/>
          </cell>
        </row>
        <row r="18">
          <cell r="F18" t="str">
            <v/>
          </cell>
          <cell r="N18" t="str">
            <v/>
          </cell>
        </row>
        <row r="19">
          <cell r="F19" t="str">
            <v/>
          </cell>
          <cell r="N19" t="str">
            <v/>
          </cell>
        </row>
        <row r="20">
          <cell r="F20" t="str">
            <v/>
          </cell>
          <cell r="N20" t="str">
            <v/>
          </cell>
        </row>
        <row r="21">
          <cell r="F21" t="str">
            <v/>
          </cell>
          <cell r="N21" t="str">
            <v/>
          </cell>
        </row>
        <row r="22">
          <cell r="F22" t="str">
            <v/>
          </cell>
          <cell r="N22" t="str">
            <v/>
          </cell>
        </row>
        <row r="23">
          <cell r="F23" t="str">
            <v/>
          </cell>
          <cell r="N23" t="str">
            <v/>
          </cell>
        </row>
        <row r="24">
          <cell r="F24" t="str">
            <v/>
          </cell>
          <cell r="N24" t="str">
            <v/>
          </cell>
        </row>
        <row r="25">
          <cell r="F25" t="str">
            <v/>
          </cell>
          <cell r="N25" t="str">
            <v/>
          </cell>
        </row>
        <row r="26">
          <cell r="F26" t="str">
            <v/>
          </cell>
          <cell r="N26" t="str">
            <v/>
          </cell>
        </row>
        <row r="27">
          <cell r="F27" t="str">
            <v/>
          </cell>
          <cell r="N27" t="str">
            <v/>
          </cell>
        </row>
        <row r="28">
          <cell r="F28" t="str">
            <v/>
          </cell>
          <cell r="N28" t="str">
            <v/>
          </cell>
        </row>
        <row r="29">
          <cell r="F29" t="str">
            <v/>
          </cell>
          <cell r="N29" t="str">
            <v/>
          </cell>
        </row>
        <row r="30">
          <cell r="N30" t="str">
            <v/>
          </cell>
        </row>
        <row r="31">
          <cell r="N31" t="str">
            <v/>
          </cell>
        </row>
      </sheetData>
      <sheetData sheetId="1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48">
          <cell r="A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hdaten"/>
      <sheetName val="Auswertung"/>
      <sheetName val="Ranking"/>
      <sheetName val="Best 25%"/>
      <sheetName val="schlechteste 10"/>
      <sheetName val="beste 10"/>
      <sheetName val="Mittelfranken"/>
      <sheetName val="Niederbayern"/>
      <sheetName val="Oberbayern-Ost"/>
      <sheetName val="Oberbayern-West"/>
      <sheetName val="Oberfranken"/>
      <sheetName val="Oberpfalz"/>
      <sheetName val="Schwaben"/>
      <sheetName val="Unterfrank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samtübersicht"/>
      <sheetName val="Diagramme"/>
      <sheetName val="6 a"/>
      <sheetName val="6 b"/>
      <sheetName val="6 c"/>
      <sheetName val="6 d"/>
      <sheetName val="6 e"/>
      <sheetName val="6 f"/>
      <sheetName val="6 g"/>
      <sheetName val="6 h"/>
      <sheetName val="6 i"/>
      <sheetName val="6 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showGridLines="0" showRowColHeaders="0" tabSelected="1" zoomScalePageLayoutView="0" workbookViewId="0" topLeftCell="A1">
      <selection activeCell="Q69" sqref="Q69"/>
    </sheetView>
  </sheetViews>
  <sheetFormatPr defaultColWidth="11.421875" defaultRowHeight="15"/>
  <cols>
    <col min="1" max="15" width="6.421875" style="0" customWidth="1"/>
  </cols>
  <sheetData>
    <row r="1" spans="1:15" ht="24.75" customHeight="1">
      <c r="A1" s="30" t="s">
        <v>29</v>
      </c>
      <c r="B1" s="30"/>
      <c r="C1" s="30"/>
      <c r="D1" s="30"/>
      <c r="E1" s="30"/>
      <c r="F1" s="30"/>
      <c r="G1" s="30"/>
      <c r="H1" s="30"/>
      <c r="I1" s="30" t="s">
        <v>28</v>
      </c>
      <c r="J1" s="30"/>
      <c r="K1" s="30"/>
      <c r="L1" s="30"/>
      <c r="M1" s="30"/>
      <c r="N1" s="30"/>
      <c r="O1" s="30"/>
    </row>
    <row r="2" spans="1:8" ht="22.5" customHeight="1">
      <c r="A2" s="13"/>
      <c r="B2" s="13"/>
      <c r="C2" s="13"/>
      <c r="D2" s="13"/>
      <c r="E2" s="13"/>
      <c r="F2" s="13"/>
      <c r="G2" s="13"/>
      <c r="H2" s="13"/>
    </row>
    <row r="3" spans="1:15" ht="19.5" customHeight="1">
      <c r="A3" s="35" t="s">
        <v>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5" customHeight="1">
      <c r="A4" s="16" t="s">
        <v>2</v>
      </c>
      <c r="B4" s="16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I4" s="16" t="s">
        <v>2</v>
      </c>
      <c r="J4" s="16">
        <v>1</v>
      </c>
      <c r="K4" s="16">
        <v>2</v>
      </c>
      <c r="L4" s="16">
        <v>3</v>
      </c>
      <c r="M4" s="16">
        <v>4</v>
      </c>
      <c r="N4" s="16">
        <v>5</v>
      </c>
      <c r="O4" s="16">
        <v>6</v>
      </c>
    </row>
    <row r="5" spans="1:15" ht="15" customHeight="1">
      <c r="A5" s="18" t="s">
        <v>7</v>
      </c>
      <c r="B5" s="22">
        <f>'[1]Diagramme'!B$5</f>
        <v>0</v>
      </c>
      <c r="C5" s="22">
        <f>'[1]Diagramme'!C$5</f>
        <v>0</v>
      </c>
      <c r="D5" s="22">
        <f>'[1]Diagramme'!D$5</f>
        <v>0</v>
      </c>
      <c r="E5" s="22">
        <f>'[1]Diagramme'!E$5</f>
        <v>0</v>
      </c>
      <c r="F5" s="22">
        <f>'[1]Diagramme'!F$5</f>
        <v>0</v>
      </c>
      <c r="G5" s="22">
        <f>'[1]Diagramme'!G$5</f>
        <v>0</v>
      </c>
      <c r="I5" s="18" t="s">
        <v>6</v>
      </c>
      <c r="J5" s="23">
        <f>'[1]Diagramme'!J$5</f>
        <v>0</v>
      </c>
      <c r="K5" s="23">
        <f>'[1]Diagramme'!K$5</f>
        <v>0</v>
      </c>
      <c r="L5" s="23">
        <f>'[1]Diagramme'!L$5</f>
        <v>0</v>
      </c>
      <c r="M5" s="23">
        <f>'[1]Diagramme'!M$5</f>
        <v>0</v>
      </c>
      <c r="N5" s="23">
        <f>'[1]Diagramme'!N$5</f>
        <v>0</v>
      </c>
      <c r="O5" s="23">
        <f>'[1]Diagramme'!O$5</f>
        <v>0</v>
      </c>
    </row>
    <row r="7" ht="19.5" customHeight="1"/>
    <row r="12" ht="15">
      <c r="J12" s="10"/>
    </row>
    <row r="24" ht="56.25" customHeight="1"/>
    <row r="25" spans="1:15" s="11" customFormat="1" ht="19.5" customHeight="1">
      <c r="A25" s="34" t="s">
        <v>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43" s="12" customFormat="1" ht="73.5" customHeight="1"/>
    <row r="44" ht="13.5" customHeight="1"/>
    <row r="45" spans="1:15" ht="19.5" customHeight="1">
      <c r="A45" s="34" t="s">
        <v>10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7" spans="1:14" ht="15">
      <c r="A47" s="37" t="s">
        <v>11</v>
      </c>
      <c r="B47" s="37"/>
      <c r="C47" s="38" t="s">
        <v>12</v>
      </c>
      <c r="D47" s="38"/>
      <c r="E47" s="17" t="s">
        <v>13</v>
      </c>
      <c r="F47" s="17" t="s">
        <v>14</v>
      </c>
      <c r="G47" s="17" t="s">
        <v>15</v>
      </c>
      <c r="H47" s="17" t="s">
        <v>16</v>
      </c>
      <c r="I47" s="17" t="s">
        <v>17</v>
      </c>
      <c r="J47" s="17" t="s">
        <v>18</v>
      </c>
      <c r="K47" s="17" t="s">
        <v>19</v>
      </c>
      <c r="L47" s="17" t="s">
        <v>20</v>
      </c>
      <c r="M47" s="17" t="s">
        <v>21</v>
      </c>
      <c r="N47" s="17" t="s">
        <v>22</v>
      </c>
    </row>
    <row r="48" spans="1:14" ht="15">
      <c r="A48" s="31">
        <f>'Ergebnis Bayern'!B38</f>
        <v>2.6096558346085756</v>
      </c>
      <c r="B48" s="32"/>
      <c r="C48" s="33">
        <f>'[1]Diagramme'!$A$48</f>
      </c>
      <c r="D48" s="33"/>
      <c r="E48" s="15">
        <f>'[1]Diagramme'!C$48</f>
      </c>
      <c r="F48" s="15">
        <f>'[1]Diagramme'!D$48</f>
      </c>
      <c r="G48" s="15">
        <f>'[1]Diagramme'!E$48</f>
      </c>
      <c r="H48" s="15">
        <f>'[1]Diagramme'!F$48</f>
      </c>
      <c r="I48" s="15">
        <f>'[1]Diagramme'!G$48</f>
      </c>
      <c r="J48" s="15">
        <f>'[1]Diagramme'!H$48</f>
      </c>
      <c r="K48" s="15">
        <f>'[1]Diagramme'!I$48</f>
      </c>
      <c r="L48" s="15">
        <f>'[1]Diagramme'!J$48</f>
      </c>
      <c r="M48" s="15">
        <f>'[1]Diagramme'!K$48</f>
      </c>
      <c r="N48" s="15">
        <f>'[1]Diagramme'!L$48</f>
      </c>
    </row>
    <row r="73" spans="1:15" s="19" customFormat="1" ht="19.5" customHeight="1">
      <c r="A73" s="34" t="s">
        <v>24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</row>
  </sheetData>
  <sheetProtection password="C8F0" sheet="1" selectLockedCells="1" selectUnlockedCells="1"/>
  <mergeCells count="10">
    <mergeCell ref="I1:O1"/>
    <mergeCell ref="A48:B48"/>
    <mergeCell ref="C48:D48"/>
    <mergeCell ref="A73:O73"/>
    <mergeCell ref="A25:O25"/>
    <mergeCell ref="A3:O3"/>
    <mergeCell ref="A47:B47"/>
    <mergeCell ref="C47:D47"/>
    <mergeCell ref="A45:O45"/>
    <mergeCell ref="A1:H1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7"/>
  <sheetViews>
    <sheetView showGridLines="0" zoomScalePageLayoutView="0" workbookViewId="0" topLeftCell="A1">
      <selection activeCell="I64" sqref="I64"/>
    </sheetView>
  </sheetViews>
  <sheetFormatPr defaultColWidth="11.421875" defaultRowHeight="15"/>
  <cols>
    <col min="1" max="3" width="12.7109375" style="0" customWidth="1"/>
  </cols>
  <sheetData>
    <row r="1" spans="1:8" ht="24.75" customHeight="1">
      <c r="A1" s="39" t="s">
        <v>25</v>
      </c>
      <c r="B1" s="39"/>
      <c r="C1" s="39"/>
      <c r="D1" s="39"/>
      <c r="E1" s="39"/>
      <c r="F1" s="39"/>
      <c r="G1" s="39"/>
      <c r="H1" s="39"/>
    </row>
    <row r="2" spans="1:8" ht="15">
      <c r="A2" s="1"/>
      <c r="B2" s="1"/>
      <c r="C2" s="1"/>
      <c r="D2" s="1"/>
      <c r="E2" s="1"/>
      <c r="F2" s="1"/>
      <c r="G2" s="1"/>
      <c r="H2" s="1"/>
    </row>
    <row r="3" spans="1:3" ht="30">
      <c r="A3" s="24" t="s">
        <v>1</v>
      </c>
      <c r="B3" s="24" t="s">
        <v>4</v>
      </c>
      <c r="C3" s="25" t="s">
        <v>5</v>
      </c>
    </row>
    <row r="4" spans="1:3" ht="15">
      <c r="A4" s="2">
        <v>0</v>
      </c>
      <c r="B4" s="26">
        <v>2</v>
      </c>
      <c r="C4" s="6">
        <f>IF(SUM($B$4:$B$25)=0,"",B4/SUM($B$4:$B$25))</f>
        <v>6.001140216641162E-05</v>
      </c>
    </row>
    <row r="5" spans="1:3" ht="15">
      <c r="A5" s="3">
        <v>1</v>
      </c>
      <c r="B5" s="27">
        <v>2</v>
      </c>
      <c r="C5" s="7">
        <f aca="true" t="shared" si="0" ref="C5:C25">IF(SUM($B$4:$B$25)=0,"",B5/SUM($B$4:$B$25))</f>
        <v>6.001140216641162E-05</v>
      </c>
    </row>
    <row r="6" spans="1:3" ht="15">
      <c r="A6" s="2">
        <v>2</v>
      </c>
      <c r="B6" s="26">
        <v>19</v>
      </c>
      <c r="C6" s="6">
        <f t="shared" si="0"/>
        <v>0.0005701083205809104</v>
      </c>
    </row>
    <row r="7" spans="1:3" ht="15">
      <c r="A7" s="3">
        <v>3</v>
      </c>
      <c r="B7" s="27">
        <v>58</v>
      </c>
      <c r="C7" s="7">
        <f t="shared" si="0"/>
        <v>0.001740330662825937</v>
      </c>
    </row>
    <row r="8" spans="1:3" ht="15">
      <c r="A8" s="2">
        <v>4</v>
      </c>
      <c r="B8" s="26">
        <v>186</v>
      </c>
      <c r="C8" s="6">
        <f t="shared" si="0"/>
        <v>0.005581060401476281</v>
      </c>
    </row>
    <row r="9" spans="1:3" ht="15">
      <c r="A9" s="3">
        <v>5</v>
      </c>
      <c r="B9" s="27">
        <v>443</v>
      </c>
      <c r="C9" s="7">
        <f t="shared" si="0"/>
        <v>0.013292525579860173</v>
      </c>
    </row>
    <row r="10" spans="1:3" ht="15">
      <c r="A10" s="2">
        <v>6</v>
      </c>
      <c r="B10" s="26">
        <v>764</v>
      </c>
      <c r="C10" s="6">
        <f t="shared" si="0"/>
        <v>0.022924355627569237</v>
      </c>
    </row>
    <row r="11" spans="1:3" ht="15">
      <c r="A11" s="3">
        <v>7</v>
      </c>
      <c r="B11" s="27">
        <v>1299</v>
      </c>
      <c r="C11" s="7">
        <f t="shared" si="0"/>
        <v>0.03897740570708435</v>
      </c>
    </row>
    <row r="12" spans="1:3" ht="15">
      <c r="A12" s="2">
        <v>8</v>
      </c>
      <c r="B12" s="26">
        <v>1923</v>
      </c>
      <c r="C12" s="6">
        <f t="shared" si="0"/>
        <v>0.05770096318300477</v>
      </c>
    </row>
    <row r="13" spans="1:3" ht="15">
      <c r="A13" s="3">
        <v>9</v>
      </c>
      <c r="B13" s="27">
        <v>2517</v>
      </c>
      <c r="C13" s="7">
        <f t="shared" si="0"/>
        <v>0.07552434962642902</v>
      </c>
    </row>
    <row r="14" spans="1:3" ht="15">
      <c r="A14" s="2">
        <v>10</v>
      </c>
      <c r="B14" s="26">
        <v>3235</v>
      </c>
      <c r="C14" s="6">
        <f t="shared" si="0"/>
        <v>0.09706844300417079</v>
      </c>
    </row>
    <row r="15" spans="1:3" ht="15">
      <c r="A15" s="3">
        <v>11</v>
      </c>
      <c r="B15" s="27">
        <v>3532</v>
      </c>
      <c r="C15" s="7">
        <f t="shared" si="0"/>
        <v>0.10598013622588291</v>
      </c>
    </row>
    <row r="16" spans="1:3" ht="15">
      <c r="A16" s="2">
        <v>12</v>
      </c>
      <c r="B16" s="26">
        <v>3620</v>
      </c>
      <c r="C16" s="6">
        <f t="shared" si="0"/>
        <v>0.10862063792120503</v>
      </c>
    </row>
    <row r="17" spans="1:3" ht="15">
      <c r="A17" s="3">
        <v>13</v>
      </c>
      <c r="B17" s="27">
        <v>3630</v>
      </c>
      <c r="C17" s="7">
        <f t="shared" si="0"/>
        <v>0.10892069493203708</v>
      </c>
    </row>
    <row r="18" spans="1:3" ht="15">
      <c r="A18" s="2">
        <v>14</v>
      </c>
      <c r="B18" s="26">
        <v>3297</v>
      </c>
      <c r="C18" s="6">
        <f t="shared" si="0"/>
        <v>0.09892879647132956</v>
      </c>
    </row>
    <row r="19" spans="1:3" ht="15">
      <c r="A19" s="3">
        <v>15</v>
      </c>
      <c r="B19" s="27">
        <v>2750</v>
      </c>
      <c r="C19" s="7">
        <f t="shared" si="0"/>
        <v>0.08251567797881597</v>
      </c>
    </row>
    <row r="20" spans="1:3" ht="15">
      <c r="A20" s="2">
        <v>16</v>
      </c>
      <c r="B20" s="26">
        <v>2337</v>
      </c>
      <c r="C20" s="6">
        <f t="shared" si="0"/>
        <v>0.07012332343145197</v>
      </c>
    </row>
    <row r="21" spans="1:3" ht="15">
      <c r="A21" s="3">
        <v>17</v>
      </c>
      <c r="B21" s="27">
        <v>1597</v>
      </c>
      <c r="C21" s="7">
        <f t="shared" si="0"/>
        <v>0.04791910462987968</v>
      </c>
    </row>
    <row r="22" spans="1:3" ht="15">
      <c r="A22" s="2">
        <v>18</v>
      </c>
      <c r="B22" s="26">
        <v>1104</v>
      </c>
      <c r="C22" s="6">
        <f t="shared" si="0"/>
        <v>0.033126293995859216</v>
      </c>
    </row>
    <row r="23" spans="1:3" ht="15">
      <c r="A23" s="3">
        <v>19</v>
      </c>
      <c r="B23" s="27">
        <v>614</v>
      </c>
      <c r="C23" s="7">
        <f t="shared" si="0"/>
        <v>0.018423500465088366</v>
      </c>
    </row>
    <row r="24" spans="1:3" ht="15">
      <c r="A24" s="2">
        <v>20</v>
      </c>
      <c r="B24" s="26">
        <v>299</v>
      </c>
      <c r="C24" s="6">
        <f t="shared" si="0"/>
        <v>0.008971704623878536</v>
      </c>
    </row>
    <row r="25" spans="1:3" ht="15">
      <c r="A25" s="3">
        <v>21</v>
      </c>
      <c r="B25" s="27">
        <v>99</v>
      </c>
      <c r="C25" s="7">
        <f t="shared" si="0"/>
        <v>0.002970564407237375</v>
      </c>
    </row>
    <row r="26" ht="15">
      <c r="B26">
        <f>SUM(B4:B25)</f>
        <v>33327</v>
      </c>
    </row>
    <row r="28" spans="1:8" ht="24.75" customHeight="1">
      <c r="A28" s="39" t="s">
        <v>26</v>
      </c>
      <c r="B28" s="39"/>
      <c r="C28" s="39"/>
      <c r="D28" s="39"/>
      <c r="E28" s="39"/>
      <c r="F28" s="39"/>
      <c r="G28" s="39"/>
      <c r="H28" s="39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3" ht="30">
      <c r="A30" s="24" t="s">
        <v>2</v>
      </c>
      <c r="B30" s="24" t="s">
        <v>4</v>
      </c>
      <c r="C30" s="25" t="s">
        <v>5</v>
      </c>
    </row>
    <row r="31" spans="1:3" ht="15">
      <c r="A31" s="2">
        <v>1</v>
      </c>
      <c r="B31" s="2">
        <f>B25+B24+B23+B22+B21+B20</f>
        <v>6050</v>
      </c>
      <c r="C31" s="6">
        <f aca="true" t="shared" si="1" ref="C31:C36">IF(SUM($B$4:$B$25)=0,"",B31/SUM($B$4:$B$25))</f>
        <v>0.18153449155339516</v>
      </c>
    </row>
    <row r="32" spans="1:3" ht="15">
      <c r="A32" s="3">
        <v>2</v>
      </c>
      <c r="B32" s="3">
        <f>B19+B18+B17</f>
        <v>9677</v>
      </c>
      <c r="C32" s="7">
        <f t="shared" si="1"/>
        <v>0.2903651693821826</v>
      </c>
    </row>
    <row r="33" spans="1:3" ht="15">
      <c r="A33" s="2">
        <v>3</v>
      </c>
      <c r="B33" s="2">
        <f>B16+B15+B14</f>
        <v>10387</v>
      </c>
      <c r="C33" s="6">
        <f t="shared" si="1"/>
        <v>0.3116692171512587</v>
      </c>
    </row>
    <row r="34" spans="1:3" ht="15">
      <c r="A34" s="3">
        <v>4</v>
      </c>
      <c r="B34" s="3">
        <f>B13+B12+B11</f>
        <v>5739</v>
      </c>
      <c r="C34" s="7">
        <f t="shared" si="1"/>
        <v>0.17220271851651814</v>
      </c>
    </row>
    <row r="35" spans="1:3" ht="15">
      <c r="A35" s="2">
        <v>5</v>
      </c>
      <c r="B35" s="2">
        <f>B10+B9+B8</f>
        <v>1393</v>
      </c>
      <c r="C35" s="6">
        <f t="shared" si="1"/>
        <v>0.041797941608905695</v>
      </c>
    </row>
    <row r="36" spans="1:3" ht="15">
      <c r="A36" s="3">
        <v>6</v>
      </c>
      <c r="B36" s="3">
        <f>B7+B6+B5+B4</f>
        <v>81</v>
      </c>
      <c r="C36" s="7">
        <f t="shared" si="1"/>
        <v>0.0024304617877396704</v>
      </c>
    </row>
    <row r="37" spans="1:3" ht="15">
      <c r="A37" s="4"/>
      <c r="B37" s="4"/>
      <c r="C37" s="5"/>
    </row>
    <row r="38" spans="1:3" ht="18.75" customHeight="1">
      <c r="A38" s="25" t="s">
        <v>23</v>
      </c>
      <c r="B38" s="14">
        <f>IF(SUM(B4:B25)=0,"",(B31*A31+B32*A32+B33*A33+B34*A34+B35*A35+B36*A36)/SUM(B31:B36))</f>
        <v>2.6096558346085756</v>
      </c>
      <c r="C38" s="5"/>
    </row>
    <row r="39" spans="1:3" ht="15">
      <c r="A39" s="4"/>
      <c r="B39" s="4"/>
      <c r="C39" s="5"/>
    </row>
    <row r="40" spans="1:3" ht="15">
      <c r="A40" s="4"/>
      <c r="B40" s="4"/>
      <c r="C40" s="5"/>
    </row>
    <row r="41" spans="1:3" ht="135.75" customHeight="1">
      <c r="A41" s="4"/>
      <c r="B41" s="4"/>
      <c r="C41" s="5"/>
    </row>
    <row r="42" spans="1:3" ht="15">
      <c r="A42" s="4"/>
      <c r="B42" s="4"/>
      <c r="C42" s="5"/>
    </row>
    <row r="43" spans="1:8" s="21" customFormat="1" ht="24.75" customHeight="1">
      <c r="A43" s="39" t="s">
        <v>27</v>
      </c>
      <c r="B43" s="39"/>
      <c r="C43" s="39"/>
      <c r="D43" s="39"/>
      <c r="E43" s="39"/>
      <c r="F43" s="39"/>
      <c r="G43" s="39"/>
      <c r="H43" s="39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30" ht="30" customHeight="1">
      <c r="A45" s="24" t="s">
        <v>3</v>
      </c>
      <c r="B45" s="40" t="s">
        <v>0</v>
      </c>
      <c r="C45" s="40"/>
      <c r="D45" s="40"/>
      <c r="E45" s="25" t="s">
        <v>5</v>
      </c>
      <c r="F45" s="1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</row>
    <row r="46" spans="1:30" ht="15">
      <c r="A46" s="2">
        <v>1</v>
      </c>
      <c r="B46" s="41" t="s">
        <v>32</v>
      </c>
      <c r="C46" s="47"/>
      <c r="D46" s="44"/>
      <c r="E46" s="8">
        <v>0.83</v>
      </c>
      <c r="F46" s="21" t="str">
        <f>A46&amp;" "&amp;B46</f>
        <v>1 Punkt vor Strich</v>
      </c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</row>
    <row r="47" spans="1:30" ht="15">
      <c r="A47" s="20">
        <f>A46+1</f>
        <v>2</v>
      </c>
      <c r="B47" s="42" t="s">
        <v>33</v>
      </c>
      <c r="C47" s="48"/>
      <c r="D47" s="45"/>
      <c r="E47" s="9">
        <v>0.66</v>
      </c>
      <c r="F47" s="21" t="str">
        <f aca="true" t="shared" si="2" ref="F47:F66">A47&amp;" "&amp;B47</f>
        <v>2 Division</v>
      </c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</row>
    <row r="48" spans="1:30" ht="15">
      <c r="A48" s="2">
        <f aca="true" t="shared" si="3" ref="A48:A66">A47+1</f>
        <v>3</v>
      </c>
      <c r="B48" s="41" t="s">
        <v>34</v>
      </c>
      <c r="C48" s="47"/>
      <c r="D48" s="44"/>
      <c r="E48" s="8">
        <v>0.69</v>
      </c>
      <c r="F48" s="21" t="str">
        <f t="shared" si="2"/>
        <v>3 Legotürme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</row>
    <row r="49" spans="1:30" ht="15">
      <c r="A49" s="20">
        <f t="shared" si="3"/>
        <v>4</v>
      </c>
      <c r="B49" s="42" t="s">
        <v>35</v>
      </c>
      <c r="C49" s="48"/>
      <c r="D49" s="45"/>
      <c r="E49" s="9">
        <v>0.5</v>
      </c>
      <c r="F49" s="21" t="str">
        <f t="shared" si="2"/>
        <v>4 Quiz</v>
      </c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</row>
    <row r="50" spans="1:30" ht="15">
      <c r="A50" s="2">
        <f t="shared" si="3"/>
        <v>5</v>
      </c>
      <c r="B50" s="41" t="s">
        <v>36</v>
      </c>
      <c r="C50" s="47"/>
      <c r="D50" s="44"/>
      <c r="E50" s="8">
        <v>0.73</v>
      </c>
      <c r="F50" s="21" t="str">
        <f t="shared" si="2"/>
        <v>5 Wertvergleich</v>
      </c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</row>
    <row r="51" spans="1:30" ht="15">
      <c r="A51" s="20">
        <f t="shared" si="3"/>
        <v>6</v>
      </c>
      <c r="B51" s="42" t="s">
        <v>37</v>
      </c>
      <c r="C51" s="48"/>
      <c r="D51" s="45"/>
      <c r="E51" s="9">
        <v>0.35</v>
      </c>
      <c r="F51" s="21" t="str">
        <f t="shared" si="2"/>
        <v>6 LKW Ladung</v>
      </c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</row>
    <row r="52" spans="1:30" ht="15">
      <c r="A52" s="2">
        <f t="shared" si="3"/>
        <v>7</v>
      </c>
      <c r="B52" s="41" t="s">
        <v>38</v>
      </c>
      <c r="C52" s="47"/>
      <c r="D52" s="44"/>
      <c r="E52" s="8">
        <v>0.63</v>
      </c>
      <c r="F52" s="21" t="str">
        <f t="shared" si="2"/>
        <v>7 Jumbojet und Auto</v>
      </c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</row>
    <row r="53" spans="1:6" ht="15">
      <c r="A53" s="20">
        <f t="shared" si="3"/>
        <v>8</v>
      </c>
      <c r="B53" s="42" t="s">
        <v>39</v>
      </c>
      <c r="C53" s="48"/>
      <c r="D53" s="45"/>
      <c r="E53" s="9">
        <v>0.52</v>
      </c>
      <c r="F53" s="21" t="str">
        <f t="shared" si="2"/>
        <v>8 Text zu Term</v>
      </c>
    </row>
    <row r="54" spans="1:6" ht="15">
      <c r="A54" s="2">
        <f t="shared" si="3"/>
        <v>9</v>
      </c>
      <c r="B54" s="41" t="s">
        <v>40</v>
      </c>
      <c r="C54" s="47"/>
      <c r="D54" s="44"/>
      <c r="E54" s="8">
        <v>0.74</v>
      </c>
      <c r="F54" s="21" t="str">
        <f t="shared" si="2"/>
        <v>9 Kartoffelklöße</v>
      </c>
    </row>
    <row r="55" spans="1:6" ht="15">
      <c r="A55" s="20">
        <f t="shared" si="3"/>
        <v>10</v>
      </c>
      <c r="B55" s="42" t="s">
        <v>30</v>
      </c>
      <c r="C55" s="48"/>
      <c r="D55" s="45"/>
      <c r="E55" s="9">
        <v>0.69</v>
      </c>
      <c r="F55" s="21" t="str">
        <f t="shared" si="2"/>
        <v>10 Zahlenfolge</v>
      </c>
    </row>
    <row r="56" spans="1:6" ht="15">
      <c r="A56" s="2">
        <f t="shared" si="3"/>
        <v>11</v>
      </c>
      <c r="B56" s="41" t="s">
        <v>41</v>
      </c>
      <c r="C56" s="47"/>
      <c r="D56" s="44"/>
      <c r="E56" s="8">
        <v>0.52</v>
      </c>
      <c r="F56" s="21" t="str">
        <f t="shared" si="2"/>
        <v>11 Zahl für x</v>
      </c>
    </row>
    <row r="57" spans="1:6" ht="15">
      <c r="A57" s="20">
        <f t="shared" si="3"/>
        <v>12</v>
      </c>
      <c r="B57" s="42" t="s">
        <v>42</v>
      </c>
      <c r="C57" s="48"/>
      <c r="D57" s="45"/>
      <c r="E57" s="9">
        <v>0.54</v>
      </c>
      <c r="F57" s="21" t="str">
        <f t="shared" si="2"/>
        <v>12 Grundfläche </v>
      </c>
    </row>
    <row r="58" spans="1:6" ht="15">
      <c r="A58" s="2">
        <f t="shared" si="3"/>
        <v>13</v>
      </c>
      <c r="B58" s="41" t="s">
        <v>43</v>
      </c>
      <c r="C58" s="47"/>
      <c r="D58" s="44"/>
      <c r="E58" s="8">
        <v>0.63</v>
      </c>
      <c r="F58" s="21" t="str">
        <f t="shared" si="2"/>
        <v>13 Zwei Symmetrieachsen</v>
      </c>
    </row>
    <row r="59" spans="1:6" ht="15">
      <c r="A59" s="20">
        <f t="shared" si="3"/>
        <v>14</v>
      </c>
      <c r="B59" s="42" t="s">
        <v>44</v>
      </c>
      <c r="C59" s="48"/>
      <c r="D59" s="45"/>
      <c r="E59" s="9">
        <v>0.57</v>
      </c>
      <c r="F59" s="21" t="str">
        <f t="shared" si="2"/>
        <v>14 Spielzeugwürfel</v>
      </c>
    </row>
    <row r="60" spans="1:6" ht="15">
      <c r="A60" s="2">
        <f t="shared" si="3"/>
        <v>15</v>
      </c>
      <c r="B60" s="41" t="s">
        <v>45</v>
      </c>
      <c r="C60" s="47"/>
      <c r="D60" s="44"/>
      <c r="E60" s="8">
        <v>0.67</v>
      </c>
      <c r="F60" s="21" t="str">
        <f t="shared" si="2"/>
        <v>15 Würfel kippen</v>
      </c>
    </row>
    <row r="61" spans="1:6" ht="15">
      <c r="A61" s="20">
        <f t="shared" si="3"/>
        <v>16</v>
      </c>
      <c r="B61" s="42" t="s">
        <v>46</v>
      </c>
      <c r="C61" s="48"/>
      <c r="D61" s="45"/>
      <c r="E61" s="9">
        <v>0.27</v>
      </c>
      <c r="F61" s="21" t="str">
        <f t="shared" si="2"/>
        <v>16 Würfel und Quader</v>
      </c>
    </row>
    <row r="62" spans="1:6" ht="15">
      <c r="A62" s="2">
        <f t="shared" si="3"/>
        <v>17</v>
      </c>
      <c r="B62" s="41" t="s">
        <v>47</v>
      </c>
      <c r="C62" s="47"/>
      <c r="D62" s="44"/>
      <c r="E62" s="8">
        <v>0.23</v>
      </c>
      <c r="F62" s="21" t="str">
        <f t="shared" si="2"/>
        <v>17 Flächengleiche Rechtecke</v>
      </c>
    </row>
    <row r="63" spans="1:6" ht="15">
      <c r="A63" s="20">
        <f t="shared" si="3"/>
        <v>18</v>
      </c>
      <c r="B63" s="42" t="s">
        <v>48</v>
      </c>
      <c r="C63" s="48"/>
      <c r="D63" s="45"/>
      <c r="E63" s="9">
        <v>0.43</v>
      </c>
      <c r="F63" s="21" t="str">
        <f t="shared" si="2"/>
        <v>18 Ziffernkärtchen</v>
      </c>
    </row>
    <row r="64" spans="1:6" ht="15">
      <c r="A64" s="2">
        <f t="shared" si="3"/>
        <v>19</v>
      </c>
      <c r="B64" s="41" t="s">
        <v>49</v>
      </c>
      <c r="C64" s="47"/>
      <c r="D64" s="44"/>
      <c r="E64" s="8">
        <v>0.82</v>
      </c>
      <c r="F64" s="21" t="str">
        <f t="shared" si="2"/>
        <v>19 Spiegelbild</v>
      </c>
    </row>
    <row r="65" spans="1:6" ht="15">
      <c r="A65" s="2">
        <f t="shared" si="3"/>
        <v>20</v>
      </c>
      <c r="B65" s="43" t="s">
        <v>31</v>
      </c>
      <c r="C65" s="49"/>
      <c r="D65" s="46"/>
      <c r="E65" s="8">
        <v>0.8</v>
      </c>
      <c r="F65" s="21"/>
    </row>
    <row r="66" spans="1:6" ht="15">
      <c r="A66" s="20">
        <f t="shared" si="3"/>
        <v>21</v>
      </c>
      <c r="B66" s="41" t="s">
        <v>50</v>
      </c>
      <c r="C66" s="47"/>
      <c r="D66" s="44"/>
      <c r="E66" s="9">
        <v>0.43</v>
      </c>
      <c r="F66" s="21" t="str">
        <f t="shared" si="2"/>
        <v>21 Stadionbesuch</v>
      </c>
    </row>
    <row r="67" spans="1:6" ht="15">
      <c r="A67" s="4"/>
      <c r="B67" s="4"/>
      <c r="C67" s="5"/>
      <c r="F67" s="1"/>
    </row>
  </sheetData>
  <sheetProtection password="C8F0" sheet="1" selectLockedCells="1" selectUnlockedCells="1"/>
  <mergeCells count="25">
    <mergeCell ref="B65:D65"/>
    <mergeCell ref="B66:D66"/>
    <mergeCell ref="B59:D59"/>
    <mergeCell ref="B60:D60"/>
    <mergeCell ref="B61:D61"/>
    <mergeCell ref="B62:D62"/>
    <mergeCell ref="B63:D63"/>
    <mergeCell ref="B64:D64"/>
    <mergeCell ref="B54:D54"/>
    <mergeCell ref="B55:D55"/>
    <mergeCell ref="B56:D56"/>
    <mergeCell ref="B57:D57"/>
    <mergeCell ref="B58:D58"/>
    <mergeCell ref="B48:D48"/>
    <mergeCell ref="B49:D49"/>
    <mergeCell ref="B50:D50"/>
    <mergeCell ref="B51:D51"/>
    <mergeCell ref="B52:D52"/>
    <mergeCell ref="B53:D53"/>
    <mergeCell ref="A1:H1"/>
    <mergeCell ref="A28:H28"/>
    <mergeCell ref="A43:H43"/>
    <mergeCell ref="B45:D45"/>
    <mergeCell ref="B46:D46"/>
    <mergeCell ref="B47:D47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Noll</dc:creator>
  <cp:keywords/>
  <dc:description/>
  <cp:lastModifiedBy>Andreas Noll</cp:lastModifiedBy>
  <cp:lastPrinted>2011-08-11T08:37:46Z</cp:lastPrinted>
  <dcterms:created xsi:type="dcterms:W3CDTF">2011-07-11T15:41:21Z</dcterms:created>
  <dcterms:modified xsi:type="dcterms:W3CDTF">2016-11-24T13:01:04Z</dcterms:modified>
  <cp:category/>
  <cp:version/>
  <cp:contentType/>
  <cp:contentStatus/>
</cp:coreProperties>
</file>